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6605" windowHeight="8835" firstSheet="1" activeTab="1"/>
  </bookViews>
  <sheets>
    <sheet name="Նոր Արտամետ" sheetId="12" r:id="rId1"/>
    <sheet name="արգել" sheetId="11" r:id="rId2"/>
    <sheet name="մրգաշեն" sheetId="10" r:id="rId3"/>
    <sheet name="Քանաքեռավան" sheetId="9" r:id="rId4"/>
    <sheet name="Նոր Հաճն 1" sheetId="8" r:id="rId5"/>
    <sheet name="թիվ 1մանկ" sheetId="3" r:id="rId6"/>
    <sheet name="թիվ 2մանկ" sheetId="2" r:id="rId7"/>
    <sheet name="թիվ 3մանկ" sheetId="1" r:id="rId8"/>
  </sheets>
  <calcPr calcId="152511"/>
</workbook>
</file>

<file path=xl/calcChain.xml><?xml version="1.0" encoding="utf-8"?>
<calcChain xmlns="http://schemas.openxmlformats.org/spreadsheetml/2006/main">
  <c r="K22" i="9" l="1"/>
  <c r="K12" i="11" l="1"/>
  <c r="K22" i="2"/>
  <c r="K22" i="12" l="1"/>
  <c r="H25" i="12" l="1"/>
  <c r="G25" i="12"/>
  <c r="K24" i="12"/>
  <c r="K23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22" i="1"/>
  <c r="N22" i="2"/>
  <c r="N11" i="2"/>
  <c r="N12" i="2"/>
  <c r="N13" i="2"/>
  <c r="N14" i="2"/>
  <c r="N15" i="2"/>
  <c r="N16" i="2"/>
  <c r="N17" i="2"/>
  <c r="N18" i="2"/>
  <c r="N19" i="2"/>
  <c r="N20" i="2"/>
  <c r="N21" i="2"/>
  <c r="N23" i="2"/>
  <c r="N24" i="2"/>
  <c r="N10" i="2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10" i="3"/>
  <c r="N12" i="11"/>
  <c r="N11" i="11"/>
  <c r="N13" i="11"/>
  <c r="N14" i="11"/>
  <c r="N15" i="11"/>
  <c r="N16" i="11"/>
  <c r="N17" i="11"/>
  <c r="N18" i="11"/>
  <c r="N19" i="11"/>
  <c r="N20" i="11"/>
  <c r="N21" i="11"/>
  <c r="N22" i="11"/>
  <c r="N23" i="11"/>
  <c r="N10" i="11"/>
  <c r="N14" i="10"/>
  <c r="K14" i="10"/>
  <c r="N12" i="10"/>
  <c r="N13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11" i="10"/>
  <c r="N10" i="9"/>
  <c r="N11" i="9"/>
  <c r="N12" i="9"/>
  <c r="N13" i="9"/>
  <c r="N14" i="9"/>
  <c r="N15" i="9"/>
  <c r="N16" i="9"/>
  <c r="N17" i="9"/>
  <c r="N18" i="9"/>
  <c r="N19" i="9"/>
  <c r="N20" i="9"/>
  <c r="N21" i="9"/>
  <c r="N23" i="9"/>
  <c r="N24" i="9"/>
  <c r="N9" i="9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12" i="8"/>
  <c r="N11" i="8"/>
  <c r="K24" i="10"/>
  <c r="K21" i="10"/>
  <c r="K19" i="9"/>
  <c r="K19" i="8"/>
  <c r="K20" i="8"/>
  <c r="K12" i="8"/>
  <c r="K22" i="3"/>
  <c r="K18" i="3"/>
  <c r="K17" i="3"/>
  <c r="K16" i="3"/>
  <c r="K15" i="3"/>
  <c r="K14" i="3"/>
  <c r="K13" i="3"/>
  <c r="K17" i="2"/>
  <c r="K16" i="2"/>
  <c r="H25" i="1"/>
  <c r="G25" i="1"/>
  <c r="H25" i="2"/>
  <c r="K25" i="12" l="1"/>
  <c r="N25" i="9"/>
  <c r="N25" i="2"/>
  <c r="N25" i="3"/>
  <c r="N24" i="11"/>
  <c r="N28" i="10"/>
  <c r="N32" i="8"/>
  <c r="G25" i="2"/>
  <c r="G25" i="3" l="1"/>
  <c r="K11" i="9" l="1"/>
  <c r="K18" i="9"/>
  <c r="K23" i="10"/>
  <c r="K18" i="11" l="1"/>
  <c r="H24" i="11"/>
  <c r="G24" i="11"/>
  <c r="K23" i="11"/>
  <c r="K22" i="11"/>
  <c r="K21" i="11"/>
  <c r="K20" i="11"/>
  <c r="K19" i="11"/>
  <c r="K17" i="11"/>
  <c r="K16" i="11"/>
  <c r="K15" i="11"/>
  <c r="K14" i="11"/>
  <c r="K13" i="11"/>
  <c r="K11" i="11"/>
  <c r="K10" i="11"/>
  <c r="K25" i="10"/>
  <c r="H28" i="10"/>
  <c r="G28" i="10"/>
  <c r="K27" i="10"/>
  <c r="K26" i="10"/>
  <c r="K22" i="10"/>
  <c r="K20" i="10"/>
  <c r="K19" i="10"/>
  <c r="K18" i="10"/>
  <c r="K17" i="10"/>
  <c r="K16" i="10"/>
  <c r="K15" i="10"/>
  <c r="K13" i="10"/>
  <c r="K12" i="10"/>
  <c r="K11" i="10"/>
  <c r="G25" i="9"/>
  <c r="H25" i="9"/>
  <c r="K24" i="9"/>
  <c r="K23" i="9"/>
  <c r="K21" i="9"/>
  <c r="K20" i="9"/>
  <c r="K17" i="9"/>
  <c r="K16" i="9"/>
  <c r="K15" i="9"/>
  <c r="K14" i="9"/>
  <c r="K13" i="9"/>
  <c r="K12" i="9"/>
  <c r="K10" i="9"/>
  <c r="K9" i="9"/>
  <c r="K24" i="11" l="1"/>
  <c r="N27" i="11" s="1"/>
  <c r="N28" i="11" s="1"/>
  <c r="K28" i="10"/>
  <c r="N31" i="10" s="1"/>
  <c r="N32" i="10" s="1"/>
  <c r="K25" i="9"/>
  <c r="N27" i="9" s="1"/>
  <c r="N29" i="9" s="1"/>
  <c r="H32" i="8"/>
  <c r="G32" i="8"/>
  <c r="K26" i="8"/>
  <c r="K30" i="8"/>
  <c r="K21" i="8"/>
  <c r="K24" i="8"/>
  <c r="K27" i="8"/>
  <c r="K28" i="8"/>
  <c r="K14" i="8"/>
  <c r="K31" i="8"/>
  <c r="K29" i="8"/>
  <c r="K25" i="8"/>
  <c r="K23" i="8"/>
  <c r="K22" i="8"/>
  <c r="K18" i="8"/>
  <c r="K17" i="8"/>
  <c r="K16" i="8"/>
  <c r="K15" i="8"/>
  <c r="K13" i="8"/>
  <c r="K11" i="8"/>
  <c r="K32" i="8" l="1"/>
  <c r="N34" i="8" s="1"/>
  <c r="N35" i="8" s="1"/>
  <c r="H25" i="3"/>
  <c r="K24" i="3"/>
  <c r="K23" i="3"/>
  <c r="K21" i="3"/>
  <c r="K20" i="3"/>
  <c r="K19" i="3"/>
  <c r="K12" i="3"/>
  <c r="K11" i="3"/>
  <c r="K10" i="3"/>
  <c r="K25" i="3" s="1"/>
  <c r="K24" i="2"/>
  <c r="K23" i="2"/>
  <c r="K21" i="2"/>
  <c r="K20" i="2"/>
  <c r="K19" i="2"/>
  <c r="K18" i="2"/>
  <c r="K15" i="2"/>
  <c r="K14" i="2"/>
  <c r="K13" i="2"/>
  <c r="K12" i="2"/>
  <c r="K11" i="2"/>
  <c r="K10" i="2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25" i="1" l="1"/>
  <c r="K25" i="2"/>
  <c r="N27" i="3"/>
  <c r="N28" i="3" s="1"/>
</calcChain>
</file>

<file path=xl/sharedStrings.xml><?xml version="1.0" encoding="utf-8"?>
<sst xmlns="http://schemas.openxmlformats.org/spreadsheetml/2006/main" count="314" uniqueCount="84">
  <si>
    <t xml:space="preserve">Աշխատակիցների թվաքանակը` </t>
  </si>
  <si>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</si>
  <si>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</si>
  <si>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</si>
  <si>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</si>
  <si>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</si>
  <si>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</si>
  <si>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</si>
  <si>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</si>
  <si>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</si>
  <si>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</si>
  <si>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ֆիզկուլտուրայի հրահանգիչ</t>
  </si>
  <si>
    <t xml:space="preserve"> </t>
  </si>
  <si>
    <t>Ընդամենը</t>
  </si>
  <si>
    <t>3 խումբ</t>
  </si>
  <si>
    <t>5խումբ</t>
  </si>
  <si>
    <t>8 խումբ</t>
  </si>
  <si>
    <t xml:space="preserve">        Նոր Հաճըն  համայնքի ավագանու</t>
  </si>
  <si>
    <t>Գործավար</t>
  </si>
  <si>
    <t>Արդուկ անող</t>
  </si>
  <si>
    <t>Փականագործ-էլեկտրամանտյոր</t>
  </si>
  <si>
    <t>Լվացարար</t>
  </si>
  <si>
    <t>Պահակ</t>
  </si>
  <si>
    <t>Օժանդակ բանվոր</t>
  </si>
  <si>
    <t>Պահեստապետ</t>
  </si>
  <si>
    <t xml:space="preserve">        Նոր Հաճըն համայնքի ավագանու</t>
  </si>
  <si>
    <t>4խումբ</t>
  </si>
  <si>
    <t>3խումբ</t>
  </si>
  <si>
    <t>ՀԱՄԱՅՆՔԻ ՂԵԿԱՎԱՐ՝                                    Գ.ՄԱԹԵՎՈՍՅԱՆ</t>
  </si>
  <si>
    <t>Պարուսույց</t>
  </si>
  <si>
    <t xml:space="preserve">Տնօրեն </t>
  </si>
  <si>
    <t>Հաշվապահ</t>
  </si>
  <si>
    <t>Մեթոդիստ ուսումնական գծով</t>
  </si>
  <si>
    <t>Տնտեսվար</t>
  </si>
  <si>
    <t>Բուժքույր</t>
  </si>
  <si>
    <t>Դաստիարակ</t>
  </si>
  <si>
    <t>Դաստիարակի օգնական</t>
  </si>
  <si>
    <t>Խոհարար</t>
  </si>
  <si>
    <t>Խոհարարի օգնական</t>
  </si>
  <si>
    <t>Հավաքարար</t>
  </si>
  <si>
    <t>Դռնապան</t>
  </si>
  <si>
    <t>Ֆիզկուլտուրայի հրահանգիչ</t>
  </si>
  <si>
    <t>Երաժշտ.ղեկավար</t>
  </si>
  <si>
    <t>Մեթոդիստ ուս. գծով տնօրենի տեղակալ</t>
  </si>
  <si>
    <t>Երաժշտական ղեկավար</t>
  </si>
  <si>
    <t>Մեթոդիստ ուսումնական գծով տնօրենի տեղակալ</t>
  </si>
  <si>
    <t>2 խումբ</t>
  </si>
  <si>
    <t>ՀԱՄԱՅՆՔԻ    ՂԵԿԱՎԱՐ՝                                    Գ.ՄԱԹԵՎՈՍՅԱՆ</t>
  </si>
  <si>
    <t>ՀԱՄԱՅՆՔԻ ՂԵԿԱՎԱՐ՝                                    Գ. ՄԱԹԵՎՈՍՅԱՆ</t>
  </si>
  <si>
    <t>ՀՀ Կոտայքի մարզի Նոր Հաճըն համայնքի &lt;&lt;Նոր Գեղիի   Կառլեն Հրանտի Առաքելյանի անվան  մանակապարտեզ&gt;&gt;  համայնքային ոչ առևտրային կազմակերպության</t>
  </si>
  <si>
    <t>ՀԱՍՏԻՔԱՑՈՒՑԱԿ 2024թ</t>
  </si>
  <si>
    <t xml:space="preserve">                                                        ՀԱՍՏԻՔԱՑՈՒՑԱԿ 2024թ</t>
  </si>
  <si>
    <t xml:space="preserve">ՀՀ Կոտայքի մարզի Նոր Հաճըն համայնքի &lt;&lt;Քանաքեռավանի  մանկապարտեզ&gt;&gt; ՀՈԱԿ </t>
  </si>
  <si>
    <t>ՀՀ Կոտայքի մարզի Նոր Հաճըն համայնքի &lt;&lt;Քանաքեռավանի  մանկապարտեզ&gt;&gt; ՀՈԱԿ</t>
  </si>
  <si>
    <t xml:space="preserve">                ՀՀ Կոտայքի մարզի Նոր Հաճըն համայնքի &lt;&lt; Մրգաշենի   մանկապարտեզ &gt;&gt; ՀՈԱԿ</t>
  </si>
  <si>
    <t>ՀՀ Կոտայքի մարզի Նոր Հաճըն համայնքի &lt;&lt; Մրգաշենի   մանկապարտեզ &gt;&gt; ՀՈԱԿ</t>
  </si>
  <si>
    <t>ՀՀ Կոտայքի մարզի Նոր Հաճըն համայնքի «Նոր Գեղիի  N1 մանակապարտեզ» համայնքային ոչ առևտրային կազմակերպության</t>
  </si>
  <si>
    <t>ՀԱՍՏԻՔԱՑՈՒՑԱԿ 2024թ.</t>
  </si>
  <si>
    <t>ՀՀ Կոտայքի մարզի Նոր Հաճըն համայնքի &lt;&lt;Նոր Գեղիի թիվ 3 մանկապարտեզ նախադպրոցական ուսումնական հաստատություն&gt;&gt; ՀՈԱԿ</t>
  </si>
  <si>
    <t>ՀՀ Կոտայքի մարզի Նոր Հաճըն համայնքի &lt;&lt;Նոր Արտամետի մանկապարտեզ նախադպրոցական ուսումնական հաստատություն&gt;&gt; ՀՈԱԿ</t>
  </si>
  <si>
    <t>ՀԱՄԱՅՆՔԻ  ՂԵԿԱՎԱՐ՝                                    Գ.ՄԱԹԵՎՈՍՅԱՆ</t>
  </si>
  <si>
    <t>* Ծանոթություն՝ 1974թ-ի հունվարի 1-ին  և դրանից հետո ծնված աշխատակիցների համար 100000 դրամի փոխարեն պաշտոնային դրույքաչափը կարդալ 104000 դրամ</t>
  </si>
  <si>
    <t>2023 թվականի դեկտեմբերի 15-ի N 117-Ա որոշման</t>
  </si>
  <si>
    <t>2023 թվականի դեկտեմբերի 15-ի N117-Ա որոշման</t>
  </si>
  <si>
    <t>2023 թվականի դեկտեմբերի 15-ի N 117-Ա  որոշման</t>
  </si>
  <si>
    <t xml:space="preserve">                             </t>
  </si>
  <si>
    <t xml:space="preserve">   </t>
  </si>
  <si>
    <t>փոփոխված 2024թ. ապրիլի 26-ի N  որոշմամբ</t>
  </si>
  <si>
    <t>փոփոխված 2024թ. ապրիլի 26-ի N  որոշմամ</t>
  </si>
  <si>
    <t>ՀՀ Կոտայքի մարզի Նոր Հաճըն համայնքի &lt;&lt;Նոր Արտամետի մանկապարտեզ &gt;&gt; ՀՈԱԿ</t>
  </si>
  <si>
    <t>ՀՀ Կոտայքի մարզի Նոր Հաճըն համայնքի «Նոր Գեղիի  N1 մանակապարտեզ» ՀՈԱԿ</t>
  </si>
  <si>
    <t>ՀՀ Կոտայքի մարզի Նոր Հաճըն համայնքի &lt;&lt;Նոր Գեղիի   Կառլեն Հրանտի Առաքելյանի անվան  մանակապարտեզ&gt;&gt;  ՀՈԱԿ</t>
  </si>
  <si>
    <t>ՀՀ Կոտայքի մարզի  &lt;&lt;Նոր Հաճընի համայնքապետարանի մսուր մանկապարտեզ&gt;&gt; ՀՈԱԿ</t>
  </si>
  <si>
    <t xml:space="preserve">Հավելված N1 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</si>
  <si>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</si>
  <si>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</si>
  <si>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</si>
  <si>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</si>
  <si>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</si>
  <si>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</si>
  <si>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</si>
  <si>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ՀՀ Կոտայքի մարզի Նոր Հաճըն համայնքի &lt;&lt; Նոր Գեղիի թիվ 3 մանկապարտեզ նախադպրոցական ուսումնական հաստատություն &gt;&gt; ՀՈԱԿ</t>
  </si>
  <si>
    <t>Հայաստանի Հանրապետության Կոտայքի մարզի Նոր Հաճըն համայնքի « Արգելի մսուր մանկապարտեզ» համայնքային ոչ առևտրային կազմակերպություն</t>
  </si>
  <si>
    <t xml:space="preserve">Հայաստանի Հանրապետության Կոտայքի մարզի Նոր Հաճըն համայնքի « Արգելի մսուր մանկապարտեզ» » համայնքային ոչ առևտրային կազմակերպություն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</si>
</sst>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 Armenian"/>
      <family val="2"/>
    </font>
    <font>
      <sz val="10"/>
      <color theme="1"/>
      <name val="Arial Armenian"/>
      <family val="2"/>
    </font>
    <font>
      <sz val="10"/>
      <color theme="1"/>
      <name val="Calibri"/>
      <family val="2"/>
      <charset val="204"/>
    </font>
    <font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name val="GHEA Grapalat"/>
      <family val="3"/>
    </font>
    <font>
      <sz val="12"/>
      <color theme="1"/>
      <name val="Calibri"/>
      <family val="2"/>
      <scheme val="minor"/>
    </font>
    <font>
      <b/>
      <sz val="12"/>
      <color theme="1"/>
      <name val="Arial Armenian"/>
      <family val="2"/>
    </font>
    <font>
      <b/>
      <sz val="12"/>
      <color theme="1"/>
      <name val="Calibri"/>
      <family val="2"/>
      <scheme val="minor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4"/>
      <color theme="1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GHEA Grapalat"/>
      <family val="3"/>
    </font>
    <font>
      <sz val="11"/>
      <color rgb="FF000000"/>
      <name val="GHEA Grapalat"/>
      <family val="3"/>
    </font>
    <font>
      <sz val="12"/>
      <color theme="1"/>
      <name val="GHEA Grapalat"/>
      <family val="3"/>
    </font>
    <font>
      <b/>
      <sz val="11"/>
      <color theme="1"/>
      <name val="GHEA Grapalat"/>
      <family val="3"/>
      <charset val="204"/>
    </font>
    <font>
      <b/>
      <sz val="11"/>
      <color rgb="FF000000"/>
      <name val="Arial Armenian"/>
      <family val="2"/>
      <charset val="204"/>
    </font>
    <font>
      <b/>
      <sz val="13"/>
      <color theme="1"/>
      <name val="GHEA Grapalat"/>
      <family val="3"/>
    </font>
    <font>
      <b/>
      <sz val="13"/>
      <color rgb="FF000000"/>
      <name val="Arial Armenian"/>
      <family val="2"/>
    </font>
    <font>
      <b/>
      <sz val="9"/>
      <color theme="1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GHEA Grapalat"/>
      <family val="3"/>
    </font>
    <font>
      <b/>
      <sz val="12"/>
      <color rgb="FF000000"/>
      <name val="GHEA Grapalat"/>
      <family val="3"/>
    </font>
    <font>
      <b/>
      <sz val="14"/>
      <color theme="1"/>
      <name val="GHEA Grapalat"/>
      <family val="3"/>
    </font>
    <font>
      <b/>
      <sz val="14"/>
      <color rgb="FF000000"/>
      <name val="GHEA Grapalat"/>
      <family val="3"/>
    </font>
    <font>
      <sz val="14"/>
      <color theme="1"/>
      <name val="GHEA Grapalat"/>
      <family val="3"/>
    </font>
    <font>
      <sz val="14"/>
      <color theme="1"/>
      <name val="Calibri"/>
      <family val="2"/>
      <scheme val="minor"/>
    </font>
    <font>
      <b/>
      <sz val="12"/>
      <color theme="1"/>
      <name val="GHEA Grapalat"/>
      <family val="3"/>
      <charset val="204"/>
    </font>
    <font>
      <b/>
      <sz val="12"/>
      <color rgb="FF000000"/>
      <name val="Arial Armenian"/>
      <family val="2"/>
      <charset val="204"/>
    </font>
    <font>
      <b/>
      <sz val="10"/>
      <name val="Arial Armenian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Armenian"/>
      <family val="2"/>
    </font>
    <font>
      <b/>
      <sz val="10"/>
      <color rgb="FF000000"/>
      <name val="GHEA Grapalat"/>
      <family val="3"/>
    </font>
    <font>
      <b/>
      <sz val="12"/>
      <color rgb="FF000000"/>
      <name val="Arial Armenian"/>
      <family val="2"/>
    </font>
    <font>
      <b/>
      <sz val="14"/>
      <color rgb="FF000000"/>
      <name val="Arial Armenian"/>
      <family val="2"/>
    </font>
    <font>
      <sz val="14"/>
      <color theme="1"/>
      <name val="Calibri"/>
      <family val="2"/>
      <charset val="204"/>
    </font>
    <font>
      <sz val="12"/>
      <color rgb="FF000000"/>
      <name val="GHEA Grapalat"/>
      <family val="3"/>
    </font>
    <font>
      <b/>
      <sz val="14"/>
      <color theme="1"/>
      <name val="GHEA Grapalat"/>
      <family val="3"/>
      <charset val="204"/>
    </font>
    <font>
      <b/>
      <sz val="14"/>
      <color rgb="FF000000"/>
      <name val="Arial Armenian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1" xfId="0" applyFont="1" applyBorder="1"/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1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18" fillId="2" borderId="0" xfId="0" applyFont="1" applyFill="1"/>
    <xf numFmtId="0" fontId="8" fillId="0" borderId="2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/>
    <xf numFmtId="0" fontId="3" fillId="0" borderId="6" xfId="0" applyFont="1" applyBorder="1"/>
    <xf numFmtId="0" fontId="25" fillId="0" borderId="0" xfId="0" applyFont="1"/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/>
    <xf numFmtId="0" fontId="15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8" fillId="0" borderId="6" xfId="0" applyFont="1" applyBorder="1"/>
    <xf numFmtId="0" fontId="16" fillId="0" borderId="6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27" fillId="2" borderId="0" xfId="0" applyFont="1" applyFill="1"/>
    <xf numFmtId="0" fontId="4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top" wrapText="1"/>
    </xf>
    <xf numFmtId="0" fontId="35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top" wrapText="1"/>
    </xf>
    <xf numFmtId="0" fontId="28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/>
    <xf numFmtId="0" fontId="16" fillId="2" borderId="2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2" fillId="0" borderId="0" xfId="0" applyFont="1"/>
    <xf numFmtId="0" fontId="4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43" fillId="2" borderId="0" xfId="0" applyFont="1" applyFill="1"/>
    <xf numFmtId="0" fontId="1" fillId="0" borderId="8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47" fillId="0" borderId="0" xfId="0" applyFont="1"/>
    <xf numFmtId="0" fontId="48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/>
    <xf numFmtId="0" fontId="23" fillId="0" borderId="0" xfId="0" applyFont="1"/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2" fillId="2" borderId="0" xfId="0" applyFont="1" applyFill="1"/>
    <xf numFmtId="0" fontId="2" fillId="2" borderId="0" xfId="0" applyFont="1" applyFill="1" applyAlignment="1"/>
    <xf numFmtId="0" fontId="16" fillId="0" borderId="2" xfId="0" applyFont="1" applyBorder="1" applyAlignment="1">
      <alignment horizontal="left" vertical="center" wrapText="1"/>
    </xf>
    <xf numFmtId="0" fontId="41" fillId="0" borderId="0" xfId="0" applyFont="1" applyAlignment="1"/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0" xfId="0" applyFont="1" applyFill="1" applyAlignment="1">
      <alignment horizontal="right"/>
    </xf>
    <xf numFmtId="0" fontId="27" fillId="2" borderId="0" xfId="0" applyFont="1" applyFill="1"/>
    <xf numFmtId="0" fontId="16" fillId="0" borderId="2" xfId="0" applyFont="1" applyBorder="1" applyAlignment="1">
      <alignment vertical="center"/>
    </xf>
    <xf numFmtId="0" fontId="38" fillId="2" borderId="8" xfId="0" applyFont="1" applyFill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21" fillId="2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9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left" vertical="top" wrapText="1"/>
    </xf>
    <xf numFmtId="0" fontId="6" fillId="0" borderId="4" xfId="0" applyFont="1" applyBorder="1"/>
    <xf numFmtId="0" fontId="16" fillId="0" borderId="0" xfId="0" applyFont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/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28" fillId="0" borderId="3" xfId="0" applyFont="1" applyBorder="1" applyAlignment="1">
      <alignment horizontal="center" vertical="center" wrapText="1"/>
    </xf>
    <xf numFmtId="0" fontId="34" fillId="0" borderId="4" xfId="0" applyFont="1" applyBorder="1"/>
    <xf numFmtId="0" fontId="40" fillId="0" borderId="0" xfId="0" applyFont="1" applyAlignment="1">
      <alignment horizontal="center" vertical="center" wrapText="1"/>
    </xf>
    <xf numFmtId="0" fontId="43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5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39" fillId="0" borderId="0" xfId="0" applyFont="1"/>
    <xf numFmtId="0" fontId="27" fillId="2" borderId="0" xfId="0" applyFont="1" applyFill="1"/>
    <xf numFmtId="0" fontId="54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20" fillId="0" borderId="0" xfId="0" applyFont="1"/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21" fillId="2" borderId="0" xfId="0" applyFont="1" applyFill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workbookViewId="0">
      <selection activeCell="N14" sqref="N14:N15"/>
    </sheetView>
  </sheetViews>
  <sheetFormatPr defaultColWidth="14.42578125" defaultRowHeight="15"/>
  <cols>
    <col min="1" max="1" width="1.140625" customWidth="1"/>
    <col min="2" max="2" width="5.5703125" customWidth="1"/>
    <col min="3" max="3" width="24.7109375" customWidth="1"/>
    <col min="4" max="4" width="18.140625" customWidth="1"/>
    <col min="5" max="5" width="11.28515625" customWidth="1"/>
    <col min="6" max="6" width="12.42578125" customWidth="1"/>
    <col min="7" max="7" width="16.42578125" customWidth="1"/>
    <col min="8" max="8" width="14.7109375" customWidth="1"/>
    <col min="9" max="9" width="9" customWidth="1"/>
    <col min="10" max="10" width="9.42578125" customWidth="1"/>
    <col min="11" max="11" width="20.28515625" customWidth="1"/>
    <col min="12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2.57031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2.57031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2.57031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2.57031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2.57031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2.57031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2.57031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2.57031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2.57031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2.57031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2.57031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2.57031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2.57031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2.57031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2.57031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2.57031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2.57031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2.57031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2.57031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2.57031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2.57031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2.57031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2.57031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2.57031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2.57031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2.57031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2.57031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2.57031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2.57031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2.57031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2.57031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2.57031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2.57031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2.57031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2.57031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2.57031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2.57031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2.57031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2.57031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2.57031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2.57031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2.57031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2.57031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2.57031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2.57031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2.57031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2.57031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2.57031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2.57031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2.57031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2.57031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2.57031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2.57031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2.57031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2.57031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2.57031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2.57031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2.57031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2.57031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2.57031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2.57031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2.57031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2.57031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14.25" customHeight="1">
      <c r="H1" s="1"/>
      <c r="I1" s="170" t="s">
        <v>80</v>
      </c>
      <c r="J1" s="171"/>
      <c r="K1" s="171"/>
    </row>
    <row r="2" spans="1:26" ht="17.25" customHeight="1">
      <c r="H2" s="172" t="s">
        <v>17</v>
      </c>
      <c r="I2" s="173"/>
      <c r="J2" s="173"/>
      <c r="K2" s="173"/>
    </row>
    <row r="3" spans="1:26" ht="16.5" customHeight="1">
      <c r="A3" s="2"/>
      <c r="B3" s="174"/>
      <c r="C3" s="175"/>
      <c r="D3" s="175"/>
      <c r="E3" s="175"/>
      <c r="F3" s="175"/>
      <c r="G3" s="3"/>
      <c r="H3" s="172" t="s">
        <v>63</v>
      </c>
      <c r="I3" s="173"/>
      <c r="J3" s="173"/>
      <c r="K3" s="17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46" customFormat="1" ht="16.5" customHeight="1">
      <c r="A4" s="2"/>
      <c r="B4" s="144"/>
      <c r="C4" s="145"/>
      <c r="D4" s="145"/>
      <c r="E4" s="145"/>
      <c r="F4" s="145"/>
      <c r="G4" s="3"/>
      <c r="H4" s="172" t="s">
        <v>68</v>
      </c>
      <c r="I4" s="172"/>
      <c r="J4" s="172"/>
      <c r="K4" s="1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46" customFormat="1" ht="16.5" customHeight="1">
      <c r="A5" s="2"/>
      <c r="B5" s="144"/>
      <c r="C5" s="145"/>
      <c r="D5" s="145"/>
      <c r="E5" s="180" t="s">
        <v>50</v>
      </c>
      <c r="F5" s="180"/>
      <c r="G5" s="180"/>
      <c r="H5" s="142"/>
      <c r="I5" s="143"/>
      <c r="J5" s="143"/>
      <c r="K5" s="14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2.6" customHeight="1">
      <c r="A6" s="2"/>
      <c r="B6" s="176" t="s">
        <v>69</v>
      </c>
      <c r="C6" s="177"/>
      <c r="D6" s="177"/>
      <c r="E6" s="177"/>
      <c r="F6" s="177"/>
      <c r="G6" s="177"/>
      <c r="H6" s="177"/>
      <c r="I6" s="177"/>
      <c r="J6" s="177"/>
      <c r="K6" s="17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2"/>
      <c r="B7" s="2"/>
      <c r="C7" s="178" t="s">
        <v>0</v>
      </c>
      <c r="D7" s="179"/>
      <c r="E7" s="4"/>
      <c r="F7" s="2"/>
      <c r="G7" s="5" t="s">
        <v>46</v>
      </c>
      <c r="H7" s="5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9.25" customHeight="1">
      <c r="A8" s="2"/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>
      <c r="A9" s="2"/>
      <c r="B9" s="6">
        <v>1</v>
      </c>
      <c r="C9" s="6">
        <v>2</v>
      </c>
      <c r="D9" s="6">
        <v>3</v>
      </c>
      <c r="E9" s="6">
        <v>4</v>
      </c>
      <c r="F9" s="7">
        <v>5</v>
      </c>
      <c r="G9" s="7">
        <v>6</v>
      </c>
      <c r="H9" s="7">
        <v>7</v>
      </c>
      <c r="I9" s="6">
        <v>8</v>
      </c>
      <c r="J9" s="6">
        <v>9</v>
      </c>
      <c r="K9" s="6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149999999999999" customHeight="1">
      <c r="A10" s="2"/>
      <c r="B10" s="6">
        <v>1</v>
      </c>
      <c r="C10" s="168" t="s">
        <v>59</v>
      </c>
      <c r="D10" s="8" t="s">
        <v>30</v>
      </c>
      <c r="E10" s="6"/>
      <c r="F10" s="7"/>
      <c r="G10" s="16">
        <v>1</v>
      </c>
      <c r="H10" s="16">
        <v>200000</v>
      </c>
      <c r="I10" s="34"/>
      <c r="J10" s="34"/>
      <c r="K10" s="13">
        <f t="shared" ref="K10:K24" si="0">H10*G10</f>
        <v>200000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2"/>
      <c r="B11" s="6">
        <v>2</v>
      </c>
      <c r="C11" s="169"/>
      <c r="D11" s="10" t="s">
        <v>31</v>
      </c>
      <c r="E11" s="6"/>
      <c r="F11" s="7"/>
      <c r="G11" s="11">
        <v>0.5</v>
      </c>
      <c r="H11" s="16">
        <v>120000</v>
      </c>
      <c r="I11" s="13"/>
      <c r="J11" s="13"/>
      <c r="K11" s="13">
        <f t="shared" si="0"/>
        <v>60000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5" customFormat="1" ht="30.75" customHeight="1">
      <c r="A12" s="2"/>
      <c r="B12" s="6">
        <v>3</v>
      </c>
      <c r="C12" s="169"/>
      <c r="D12" s="8" t="s">
        <v>32</v>
      </c>
      <c r="E12" s="6"/>
      <c r="F12" s="7"/>
      <c r="G12" s="11">
        <v>0.5</v>
      </c>
      <c r="H12" s="12">
        <v>130000</v>
      </c>
      <c r="I12" s="13"/>
      <c r="J12" s="13"/>
      <c r="K12" s="13">
        <f t="shared" si="0"/>
        <v>65000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9.5" customHeight="1">
      <c r="A13" s="2"/>
      <c r="B13" s="6">
        <v>4</v>
      </c>
      <c r="C13" s="169"/>
      <c r="D13" s="10" t="s">
        <v>33</v>
      </c>
      <c r="E13" s="6"/>
      <c r="F13" s="7"/>
      <c r="G13" s="31">
        <v>0.5</v>
      </c>
      <c r="H13" s="16">
        <v>100000</v>
      </c>
      <c r="I13" s="13"/>
      <c r="J13" s="13"/>
      <c r="K13" s="13">
        <f t="shared" si="0"/>
        <v>50000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2"/>
      <c r="B14" s="6">
        <v>5</v>
      </c>
      <c r="C14" s="169"/>
      <c r="D14" s="10" t="s">
        <v>34</v>
      </c>
      <c r="E14" s="6"/>
      <c r="F14" s="7"/>
      <c r="G14" s="31">
        <v>0.75</v>
      </c>
      <c r="H14" s="16">
        <v>105000</v>
      </c>
      <c r="I14" s="13"/>
      <c r="J14" s="13"/>
      <c r="K14" s="13">
        <f t="shared" si="0"/>
        <v>78750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2"/>
      <c r="B15" s="6">
        <v>6</v>
      </c>
      <c r="C15" s="169"/>
      <c r="D15" s="97" t="s">
        <v>42</v>
      </c>
      <c r="E15" s="6"/>
      <c r="F15" s="7"/>
      <c r="G15" s="31">
        <v>0.5</v>
      </c>
      <c r="H15" s="16">
        <v>120000</v>
      </c>
      <c r="I15" s="13"/>
      <c r="J15" s="13"/>
      <c r="K15" s="13">
        <f t="shared" si="0"/>
        <v>60000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2"/>
      <c r="B16" s="6">
        <v>7</v>
      </c>
      <c r="C16" s="169"/>
      <c r="D16" s="10" t="s">
        <v>35</v>
      </c>
      <c r="E16" s="6"/>
      <c r="F16" s="7"/>
      <c r="G16" s="11">
        <v>2.2400000000000002</v>
      </c>
      <c r="H16" s="16">
        <v>120000</v>
      </c>
      <c r="I16" s="13"/>
      <c r="J16" s="13"/>
      <c r="K16" s="13">
        <f t="shared" si="0"/>
        <v>268800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>
      <c r="A17" s="2"/>
      <c r="B17" s="6">
        <v>8</v>
      </c>
      <c r="C17" s="169"/>
      <c r="D17" s="10" t="s">
        <v>36</v>
      </c>
      <c r="E17" s="6"/>
      <c r="F17" s="7"/>
      <c r="G17" s="11">
        <v>2</v>
      </c>
      <c r="H17" s="16">
        <v>115000</v>
      </c>
      <c r="I17" s="13"/>
      <c r="J17" s="13"/>
      <c r="K17" s="13">
        <f t="shared" si="0"/>
        <v>230000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2"/>
      <c r="B18" s="6">
        <v>9</v>
      </c>
      <c r="C18" s="169"/>
      <c r="D18" s="10" t="s">
        <v>37</v>
      </c>
      <c r="E18" s="6"/>
      <c r="F18" s="9"/>
      <c r="G18" s="11">
        <v>1</v>
      </c>
      <c r="H18" s="16">
        <v>115000</v>
      </c>
      <c r="I18" s="13"/>
      <c r="J18" s="13"/>
      <c r="K18" s="13">
        <f t="shared" si="0"/>
        <v>115000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>
      <c r="A19" s="2"/>
      <c r="B19" s="6">
        <v>10</v>
      </c>
      <c r="C19" s="169"/>
      <c r="D19" s="10" t="s">
        <v>38</v>
      </c>
      <c r="E19" s="6"/>
      <c r="F19" s="9"/>
      <c r="G19" s="31">
        <v>0.5</v>
      </c>
      <c r="H19" s="16">
        <v>105000</v>
      </c>
      <c r="I19" s="13"/>
      <c r="J19" s="13"/>
      <c r="K19" s="13">
        <f t="shared" si="0"/>
        <v>52500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2"/>
      <c r="B20" s="6">
        <v>11</v>
      </c>
      <c r="C20" s="169"/>
      <c r="D20" s="10" t="s">
        <v>29</v>
      </c>
      <c r="E20" s="6"/>
      <c r="F20" s="9"/>
      <c r="G20" s="11">
        <v>0.5</v>
      </c>
      <c r="H20" s="16">
        <v>110000</v>
      </c>
      <c r="I20" s="13"/>
      <c r="J20" s="13"/>
      <c r="K20" s="13">
        <f t="shared" si="0"/>
        <v>55000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15" customHeight="1">
      <c r="A21" s="2"/>
      <c r="B21" s="6">
        <v>12</v>
      </c>
      <c r="C21" s="169"/>
      <c r="D21" s="8" t="s">
        <v>41</v>
      </c>
      <c r="E21" s="6"/>
      <c r="F21" s="9"/>
      <c r="G21" s="31">
        <v>0.5</v>
      </c>
      <c r="H21" s="16">
        <v>110000</v>
      </c>
      <c r="I21" s="13"/>
      <c r="J21" s="13"/>
      <c r="K21" s="13">
        <f t="shared" si="0"/>
        <v>55000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>
      <c r="A22" s="2"/>
      <c r="B22" s="6">
        <v>13</v>
      </c>
      <c r="C22" s="169"/>
      <c r="D22" s="51" t="s">
        <v>21</v>
      </c>
      <c r="E22" s="6"/>
      <c r="F22" s="16"/>
      <c r="G22" s="31">
        <v>0.5</v>
      </c>
      <c r="H22" s="16">
        <v>100000</v>
      </c>
      <c r="I22" s="13"/>
      <c r="J22" s="13"/>
      <c r="K22" s="13">
        <f t="shared" si="0"/>
        <v>50000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.25" customHeight="1">
      <c r="A23" s="2"/>
      <c r="B23" s="6">
        <v>14</v>
      </c>
      <c r="C23" s="169"/>
      <c r="D23" s="8" t="s">
        <v>39</v>
      </c>
      <c r="E23" s="6"/>
      <c r="F23" s="9"/>
      <c r="G23" s="11">
        <v>0.5</v>
      </c>
      <c r="H23" s="16">
        <v>100000</v>
      </c>
      <c r="I23" s="13"/>
      <c r="J23" s="13"/>
      <c r="K23" s="13">
        <f t="shared" si="0"/>
        <v>50000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149999999999999" customHeight="1">
      <c r="A24" s="2"/>
      <c r="B24" s="6">
        <v>15</v>
      </c>
      <c r="C24" s="169"/>
      <c r="D24" s="8" t="s">
        <v>40</v>
      </c>
      <c r="E24" s="6"/>
      <c r="F24" s="9"/>
      <c r="G24" s="31">
        <v>1</v>
      </c>
      <c r="H24" s="16">
        <v>100000</v>
      </c>
      <c r="I24" s="13"/>
      <c r="J24" s="13"/>
      <c r="K24" s="13">
        <f t="shared" si="0"/>
        <v>100000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2" t="s">
        <v>12</v>
      </c>
      <c r="B25" s="17"/>
      <c r="C25" s="17"/>
      <c r="D25" s="33" t="s">
        <v>13</v>
      </c>
      <c r="E25" s="38"/>
      <c r="F25" s="39"/>
      <c r="G25" s="36">
        <f>SUM(G10:G24)</f>
        <v>12.49</v>
      </c>
      <c r="H25" s="36">
        <f>SUM(H10:H24)</f>
        <v>1750000</v>
      </c>
      <c r="I25" s="36"/>
      <c r="J25" s="36"/>
      <c r="K25" s="36">
        <f>SUM(K10:K24)</f>
        <v>1490050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18"/>
      <c r="B26" s="18"/>
      <c r="C26" s="167" t="s">
        <v>61</v>
      </c>
      <c r="D26" s="167"/>
      <c r="E26" s="167"/>
      <c r="F26" s="167"/>
      <c r="G26" s="167"/>
      <c r="H26" s="167"/>
      <c r="I26" s="167"/>
      <c r="J26" s="167"/>
      <c r="K26" s="167"/>
      <c r="L26" s="167"/>
    </row>
    <row r="27" spans="1:26" ht="12" customHeight="1">
      <c r="A27" s="18"/>
      <c r="B27" s="18"/>
      <c r="C27" s="18"/>
      <c r="H27" s="54"/>
    </row>
    <row r="28" spans="1:26" ht="19.5" customHeight="1">
      <c r="A28" s="18"/>
      <c r="B28" s="18"/>
      <c r="C28" s="18"/>
      <c r="D28" s="147" t="s">
        <v>48</v>
      </c>
      <c r="E28" s="147"/>
      <c r="F28" s="57"/>
      <c r="G28" s="147"/>
      <c r="H28" s="136"/>
      <c r="K28" s="22"/>
    </row>
    <row r="29" spans="1:26" ht="12.75" customHeight="1">
      <c r="A29" s="18"/>
      <c r="B29" s="18"/>
      <c r="C29" s="18"/>
      <c r="D29" s="127"/>
      <c r="E29" s="127"/>
      <c r="F29" s="136"/>
      <c r="G29" s="136"/>
      <c r="H29" s="153"/>
    </row>
    <row r="30" spans="1:26" ht="12.75" customHeight="1">
      <c r="A30" s="18"/>
      <c r="B30" s="18"/>
      <c r="C30" s="18"/>
      <c r="F30" s="19"/>
      <c r="G30" s="19"/>
      <c r="H30" s="19"/>
    </row>
    <row r="31" spans="1:26" ht="12.75" customHeight="1">
      <c r="A31" s="18"/>
      <c r="B31" s="18"/>
      <c r="C31" s="18"/>
      <c r="F31" s="19"/>
      <c r="G31" s="19"/>
      <c r="H31" s="19"/>
    </row>
    <row r="32" spans="1:26" ht="12.75" customHeight="1">
      <c r="A32" s="18"/>
      <c r="B32" s="18"/>
      <c r="C32" s="18"/>
      <c r="F32" s="19"/>
      <c r="G32" s="19"/>
      <c r="H32" s="19"/>
    </row>
    <row r="33" spans="1:8" ht="12.75" customHeight="1">
      <c r="A33" s="18"/>
      <c r="B33" s="18"/>
      <c r="C33" s="18"/>
      <c r="F33" s="19"/>
      <c r="G33" s="19"/>
      <c r="H33" s="19"/>
    </row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0">
    <mergeCell ref="C26:L26"/>
    <mergeCell ref="C10:C24"/>
    <mergeCell ref="I1:K1"/>
    <mergeCell ref="H2:K2"/>
    <mergeCell ref="B3:F3"/>
    <mergeCell ref="H3:K3"/>
    <mergeCell ref="B6:K6"/>
    <mergeCell ref="C7:D7"/>
    <mergeCell ref="H4:K4"/>
    <mergeCell ref="E5:G5"/>
  </mergeCells>
  <pageMargins left="0.7" right="0.7" top="0.75" bottom="0.75" header="0.3" footer="0.3"/>
  <pageSetup paperSize="9" scale="8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topLeftCell="A5" zoomScale="90" zoomScaleNormal="90" workbookViewId="0">
      <selection activeCell="O11" sqref="O11"/>
    </sheetView>
  </sheetViews>
  <sheetFormatPr defaultColWidth="14.42578125" defaultRowHeight="15"/>
  <cols>
    <col min="1" max="1" width="1.140625" customWidth="1"/>
    <col min="2" max="2" width="5.5703125" customWidth="1"/>
    <col min="3" max="3" width="22.28515625" customWidth="1"/>
    <col min="4" max="4" width="20.140625" customWidth="1"/>
    <col min="5" max="5" width="12.42578125" customWidth="1"/>
    <col min="6" max="6" width="13.140625" customWidth="1"/>
    <col min="7" max="7" width="12.42578125" customWidth="1"/>
    <col min="8" max="8" width="15.85546875" customWidth="1"/>
    <col min="9" max="10" width="10" customWidth="1"/>
    <col min="11" max="11" width="18.42578125" customWidth="1"/>
    <col min="12" max="12" width="9.140625" hidden="1" customWidth="1"/>
    <col min="13" max="13" width="12.28515625" hidden="1" customWidth="1"/>
    <col min="14" max="14" width="12" hidden="1" customWidth="1"/>
    <col min="15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1.285156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1.285156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1.285156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1.285156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1.285156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1.285156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1.285156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1.285156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1.285156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1.285156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1.285156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1.285156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1.285156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1.285156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1.285156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1.285156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1.285156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1.285156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1.285156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1.285156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1.285156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1.285156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1.285156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1.285156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1.285156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1.285156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1.285156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1.285156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1.285156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1.285156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1.285156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1.285156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1.285156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1.285156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1.285156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1.285156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1.285156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1.285156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1.285156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1.285156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1.285156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1.285156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1.285156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1.285156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1.285156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1.285156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1.285156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1.285156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1.285156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1.285156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1.285156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1.285156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1.285156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1.285156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1.285156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1.285156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1.285156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1.285156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1.285156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1.285156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1.285156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1.285156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1.285156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14.25" customHeight="1">
      <c r="B1" t="s">
        <v>12</v>
      </c>
      <c r="H1" s="1"/>
      <c r="I1" s="170" t="s">
        <v>79</v>
      </c>
      <c r="J1" s="171"/>
      <c r="K1" s="171"/>
    </row>
    <row r="2" spans="1:26" ht="17.25" customHeight="1">
      <c r="H2" s="172" t="s">
        <v>25</v>
      </c>
      <c r="I2" s="173"/>
      <c r="J2" s="173"/>
      <c r="K2" s="173"/>
    </row>
    <row r="3" spans="1:26" ht="17.25" customHeight="1">
      <c r="H3" s="172" t="s">
        <v>63</v>
      </c>
      <c r="I3" s="173"/>
      <c r="J3" s="173"/>
      <c r="K3" s="173"/>
    </row>
    <row r="4" spans="1:26" s="146" customFormat="1" ht="17.25" customHeight="1">
      <c r="H4" s="172" t="s">
        <v>67</v>
      </c>
      <c r="I4" s="172"/>
      <c r="J4" s="172"/>
      <c r="K4" s="172"/>
    </row>
    <row r="5" spans="1:26" ht="24.75" customHeight="1">
      <c r="A5" s="2"/>
      <c r="B5" s="183" t="s">
        <v>50</v>
      </c>
      <c r="C5" s="183"/>
      <c r="D5" s="183"/>
      <c r="E5" s="183"/>
      <c r="F5" s="183"/>
      <c r="G5" s="183"/>
      <c r="H5" s="184"/>
      <c r="I5" s="185"/>
      <c r="J5" s="185"/>
      <c r="K5" s="18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2.75" customHeight="1">
      <c r="A6" s="2"/>
      <c r="B6" s="186" t="s">
        <v>83</v>
      </c>
      <c r="C6" s="187"/>
      <c r="D6" s="187"/>
      <c r="E6" s="187"/>
      <c r="F6" s="187"/>
      <c r="G6" s="187"/>
      <c r="H6" s="187"/>
      <c r="I6" s="187"/>
      <c r="J6" s="187"/>
      <c r="K6" s="18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>
      <c r="A7" s="2"/>
      <c r="B7" s="2"/>
      <c r="C7" s="178" t="s">
        <v>0</v>
      </c>
      <c r="D7" s="179"/>
      <c r="E7" s="4"/>
      <c r="F7" s="2"/>
      <c r="G7" s="44" t="s">
        <v>26</v>
      </c>
      <c r="H7" s="5"/>
      <c r="I7" s="3"/>
      <c r="J7" s="188"/>
      <c r="K7" s="18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5.5" customHeight="1">
      <c r="A8" s="2"/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85" t="s">
        <v>10</v>
      </c>
      <c r="L8" s="93"/>
      <c r="M8" s="66"/>
      <c r="N8" s="6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2"/>
      <c r="B9" s="6">
        <v>1</v>
      </c>
      <c r="C9" s="6">
        <v>2</v>
      </c>
      <c r="D9" s="6">
        <v>3</v>
      </c>
      <c r="E9" s="6">
        <v>4</v>
      </c>
      <c r="F9" s="7">
        <v>5</v>
      </c>
      <c r="G9" s="7">
        <v>6</v>
      </c>
      <c r="H9" s="7">
        <v>7</v>
      </c>
      <c r="I9" s="6">
        <v>8</v>
      </c>
      <c r="J9" s="6">
        <v>9</v>
      </c>
      <c r="K9" s="85">
        <v>10</v>
      </c>
      <c r="L9" s="94">
        <v>11</v>
      </c>
      <c r="M9" s="65">
        <v>12</v>
      </c>
      <c r="N9" s="6">
        <v>13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>
      <c r="A10" s="2"/>
      <c r="B10" s="6">
        <v>1</v>
      </c>
      <c r="C10" s="168" t="s">
        <v>82</v>
      </c>
      <c r="D10" s="51" t="s">
        <v>30</v>
      </c>
      <c r="E10" s="6"/>
      <c r="F10" s="7"/>
      <c r="G10" s="16">
        <v>1</v>
      </c>
      <c r="H10" s="16">
        <v>200000</v>
      </c>
      <c r="I10" s="34"/>
      <c r="J10" s="34"/>
      <c r="K10" s="86">
        <f t="shared" ref="K10:K23" si="0">H10*G10</f>
        <v>200000</v>
      </c>
      <c r="L10" s="95">
        <v>1</v>
      </c>
      <c r="M10" s="69">
        <v>160000</v>
      </c>
      <c r="N10" s="69">
        <f>SUM(L10*M10)</f>
        <v>160000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>
      <c r="A11" s="2"/>
      <c r="B11" s="6">
        <v>2</v>
      </c>
      <c r="C11" s="182"/>
      <c r="D11" s="42" t="s">
        <v>31</v>
      </c>
      <c r="E11" s="6"/>
      <c r="F11" s="7"/>
      <c r="G11" s="11">
        <v>0.5</v>
      </c>
      <c r="H11" s="16">
        <v>120000</v>
      </c>
      <c r="I11" s="13"/>
      <c r="J11" s="13"/>
      <c r="K11" s="86">
        <f t="shared" si="0"/>
        <v>60000</v>
      </c>
      <c r="L11" s="95">
        <v>0.5</v>
      </c>
      <c r="M11" s="69">
        <v>120000</v>
      </c>
      <c r="N11" s="69">
        <f t="shared" ref="N11:N23" si="1">SUM(L11*M11)</f>
        <v>60000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2"/>
      <c r="B12" s="6">
        <v>3</v>
      </c>
      <c r="C12" s="182"/>
      <c r="D12" s="42" t="s">
        <v>18</v>
      </c>
      <c r="E12" s="6"/>
      <c r="F12" s="7"/>
      <c r="G12" s="11">
        <v>0.5</v>
      </c>
      <c r="H12" s="16">
        <v>105000</v>
      </c>
      <c r="I12" s="13"/>
      <c r="J12" s="13"/>
      <c r="K12" s="86">
        <f t="shared" si="0"/>
        <v>52500</v>
      </c>
      <c r="L12" s="95">
        <v>0.5</v>
      </c>
      <c r="M12" s="69">
        <v>105000</v>
      </c>
      <c r="N12" s="69">
        <f t="shared" si="1"/>
        <v>52500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8.75" customHeight="1">
      <c r="A13" s="2"/>
      <c r="B13" s="6">
        <v>4</v>
      </c>
      <c r="C13" s="182"/>
      <c r="D13" s="64" t="s">
        <v>45</v>
      </c>
      <c r="E13" s="6"/>
      <c r="F13" s="7"/>
      <c r="G13" s="11">
        <v>1</v>
      </c>
      <c r="H13" s="12">
        <v>130000</v>
      </c>
      <c r="I13" s="13"/>
      <c r="J13" s="13"/>
      <c r="K13" s="86">
        <f t="shared" si="0"/>
        <v>130000</v>
      </c>
      <c r="L13" s="95">
        <v>1</v>
      </c>
      <c r="M13" s="69">
        <v>130000</v>
      </c>
      <c r="N13" s="69">
        <f t="shared" si="1"/>
        <v>130000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2"/>
      <c r="B14" s="6">
        <v>5</v>
      </c>
      <c r="C14" s="182"/>
      <c r="D14" s="42" t="s">
        <v>35</v>
      </c>
      <c r="E14" s="6"/>
      <c r="F14" s="7"/>
      <c r="G14" s="31">
        <v>4.4800000000000004</v>
      </c>
      <c r="H14" s="16">
        <v>120000</v>
      </c>
      <c r="I14" s="13"/>
      <c r="J14" s="13"/>
      <c r="K14" s="86">
        <f t="shared" si="0"/>
        <v>537600</v>
      </c>
      <c r="L14" s="95">
        <v>4.4800000000000004</v>
      </c>
      <c r="M14" s="69">
        <v>120000</v>
      </c>
      <c r="N14" s="69">
        <f t="shared" si="1"/>
        <v>537600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4.5" customHeight="1">
      <c r="A15" s="2"/>
      <c r="B15" s="6">
        <v>6</v>
      </c>
      <c r="C15" s="182"/>
      <c r="D15" s="42" t="s">
        <v>36</v>
      </c>
      <c r="E15" s="6"/>
      <c r="F15" s="7"/>
      <c r="G15" s="31">
        <v>4</v>
      </c>
      <c r="H15" s="16">
        <v>115000</v>
      </c>
      <c r="I15" s="13"/>
      <c r="J15" s="13"/>
      <c r="K15" s="86">
        <f t="shared" si="0"/>
        <v>460000</v>
      </c>
      <c r="L15" s="95">
        <v>4</v>
      </c>
      <c r="M15" s="69">
        <v>115000</v>
      </c>
      <c r="N15" s="69">
        <f t="shared" si="1"/>
        <v>460000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>
      <c r="A16" s="2"/>
      <c r="B16" s="6">
        <v>7</v>
      </c>
      <c r="C16" s="182"/>
      <c r="D16" s="42" t="s">
        <v>42</v>
      </c>
      <c r="E16" s="6"/>
      <c r="F16" s="7"/>
      <c r="G16" s="31">
        <v>1</v>
      </c>
      <c r="H16" s="16">
        <v>120000</v>
      </c>
      <c r="I16" s="13"/>
      <c r="J16" s="13"/>
      <c r="K16" s="86">
        <f t="shared" si="0"/>
        <v>120000</v>
      </c>
      <c r="L16" s="95">
        <v>1</v>
      </c>
      <c r="M16" s="69">
        <v>120000</v>
      </c>
      <c r="N16" s="69">
        <f t="shared" si="1"/>
        <v>120000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.25" customHeight="1">
      <c r="A17" s="2"/>
      <c r="B17" s="6">
        <v>8</v>
      </c>
      <c r="C17" s="182"/>
      <c r="D17" s="42" t="s">
        <v>29</v>
      </c>
      <c r="E17" s="45"/>
      <c r="F17" s="7"/>
      <c r="G17" s="31">
        <v>0.5</v>
      </c>
      <c r="H17" s="16">
        <v>110000</v>
      </c>
      <c r="I17" s="13"/>
      <c r="J17" s="13"/>
      <c r="K17" s="86">
        <f t="shared" si="0"/>
        <v>55000</v>
      </c>
      <c r="L17" s="95">
        <v>0.5</v>
      </c>
      <c r="M17" s="69">
        <v>110000</v>
      </c>
      <c r="N17" s="69">
        <f t="shared" si="1"/>
        <v>55000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customHeight="1">
      <c r="A18" s="2"/>
      <c r="B18" s="6">
        <v>9</v>
      </c>
      <c r="C18" s="182"/>
      <c r="D18" s="42" t="s">
        <v>34</v>
      </c>
      <c r="E18" s="6"/>
      <c r="F18" s="7"/>
      <c r="G18" s="31">
        <v>0.75</v>
      </c>
      <c r="H18" s="16">
        <v>105000</v>
      </c>
      <c r="I18" s="13"/>
      <c r="J18" s="13"/>
      <c r="K18" s="86">
        <f t="shared" si="0"/>
        <v>78750</v>
      </c>
      <c r="L18" s="95">
        <v>0.75</v>
      </c>
      <c r="M18" s="69">
        <v>105000</v>
      </c>
      <c r="N18" s="69">
        <f t="shared" si="1"/>
        <v>78750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.25" customHeight="1">
      <c r="A19" s="2"/>
      <c r="B19" s="6">
        <v>10</v>
      </c>
      <c r="C19" s="182"/>
      <c r="D19" s="42" t="s">
        <v>33</v>
      </c>
      <c r="E19" s="45"/>
      <c r="F19" s="7"/>
      <c r="G19" s="11">
        <v>1</v>
      </c>
      <c r="H19" s="16">
        <v>100000</v>
      </c>
      <c r="I19" s="13"/>
      <c r="J19" s="13"/>
      <c r="K19" s="86">
        <f t="shared" si="0"/>
        <v>100000</v>
      </c>
      <c r="L19" s="95">
        <v>1</v>
      </c>
      <c r="M19" s="69">
        <v>100000</v>
      </c>
      <c r="N19" s="69">
        <f t="shared" si="1"/>
        <v>100000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.25" customHeight="1">
      <c r="A20" s="2"/>
      <c r="B20" s="6">
        <v>11</v>
      </c>
      <c r="C20" s="182"/>
      <c r="D20" s="42" t="s">
        <v>37</v>
      </c>
      <c r="E20" s="6"/>
      <c r="F20" s="9"/>
      <c r="G20" s="11">
        <v>1</v>
      </c>
      <c r="H20" s="16">
        <v>115000</v>
      </c>
      <c r="I20" s="13"/>
      <c r="J20" s="13"/>
      <c r="K20" s="86">
        <f t="shared" si="0"/>
        <v>115000</v>
      </c>
      <c r="L20" s="95">
        <v>1</v>
      </c>
      <c r="M20" s="69">
        <v>115000</v>
      </c>
      <c r="N20" s="69">
        <f t="shared" si="1"/>
        <v>115000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9" customFormat="1" ht="23.25" customHeight="1">
      <c r="A21" s="46"/>
      <c r="B21" s="6">
        <v>12</v>
      </c>
      <c r="C21" s="182"/>
      <c r="D21" s="48" t="s">
        <v>23</v>
      </c>
      <c r="E21" s="7"/>
      <c r="F21" s="9"/>
      <c r="G21" s="11">
        <v>0.5</v>
      </c>
      <c r="H21" s="16">
        <v>100000</v>
      </c>
      <c r="I21" s="16"/>
      <c r="J21" s="16"/>
      <c r="K21" s="90">
        <f t="shared" si="0"/>
        <v>50000</v>
      </c>
      <c r="L21" s="96">
        <v>0.5</v>
      </c>
      <c r="M21" s="70">
        <v>100000</v>
      </c>
      <c r="N21" s="69">
        <f t="shared" si="1"/>
        <v>50000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19" customFormat="1" ht="23.25" customHeight="1">
      <c r="A22" s="46"/>
      <c r="B22" s="6">
        <v>13</v>
      </c>
      <c r="C22" s="182"/>
      <c r="D22" s="58" t="s">
        <v>39</v>
      </c>
      <c r="E22" s="7"/>
      <c r="F22" s="9"/>
      <c r="G22" s="11">
        <v>0.5</v>
      </c>
      <c r="H22" s="16">
        <v>100000</v>
      </c>
      <c r="I22" s="16"/>
      <c r="J22" s="16"/>
      <c r="K22" s="90">
        <f t="shared" si="0"/>
        <v>50000</v>
      </c>
      <c r="L22" s="96">
        <v>0.5</v>
      </c>
      <c r="M22" s="70">
        <v>100000</v>
      </c>
      <c r="N22" s="69">
        <f t="shared" si="1"/>
        <v>50000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3.25" customHeight="1">
      <c r="A23" s="2"/>
      <c r="B23" s="6">
        <v>14</v>
      </c>
      <c r="C23" s="182"/>
      <c r="D23" s="51" t="s">
        <v>40</v>
      </c>
      <c r="E23" s="45"/>
      <c r="F23" s="45"/>
      <c r="G23" s="31">
        <v>1</v>
      </c>
      <c r="H23" s="16">
        <v>100000</v>
      </c>
      <c r="I23" s="13"/>
      <c r="J23" s="13"/>
      <c r="K23" s="86">
        <f t="shared" si="0"/>
        <v>100000</v>
      </c>
      <c r="L23" s="95">
        <v>1</v>
      </c>
      <c r="M23" s="69">
        <v>100000</v>
      </c>
      <c r="N23" s="69">
        <f t="shared" si="1"/>
        <v>100000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>
      <c r="A24" s="2" t="s">
        <v>12</v>
      </c>
      <c r="B24" s="17"/>
      <c r="C24" s="17"/>
      <c r="D24" s="33" t="s">
        <v>13</v>
      </c>
      <c r="E24" s="38"/>
      <c r="F24" s="39"/>
      <c r="G24" s="36">
        <f>SUM(G10:G23)</f>
        <v>17.73</v>
      </c>
      <c r="H24" s="40">
        <f>SUM(H10:H23)</f>
        <v>1640000</v>
      </c>
      <c r="I24" s="41"/>
      <c r="J24" s="41"/>
      <c r="K24" s="92">
        <f>SUM(K10:K23)</f>
        <v>2108850</v>
      </c>
      <c r="L24" s="95"/>
      <c r="M24" s="69"/>
      <c r="N24" s="72">
        <f>SUM(N10:N23)</f>
        <v>2068850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.75" customHeight="1">
      <c r="A25" s="18"/>
      <c r="B25" s="18"/>
      <c r="C25" s="181" t="s">
        <v>61</v>
      </c>
      <c r="D25" s="181"/>
      <c r="E25" s="181"/>
      <c r="F25" s="181"/>
      <c r="G25" s="181"/>
      <c r="H25" s="181"/>
      <c r="I25" s="181"/>
      <c r="J25" s="181"/>
      <c r="K25" s="181"/>
      <c r="L25" s="181"/>
    </row>
    <row r="26" spans="1:26" ht="11.25" customHeight="1">
      <c r="A26" s="18"/>
      <c r="B26" s="18"/>
      <c r="C26" s="18"/>
      <c r="F26" s="19"/>
      <c r="G26" s="19"/>
      <c r="H26" s="21"/>
      <c r="K26" s="22"/>
    </row>
    <row r="27" spans="1:26" ht="27.75" customHeight="1">
      <c r="A27" s="18"/>
      <c r="B27" s="18"/>
      <c r="C27" s="18"/>
      <c r="D27" s="56" t="s">
        <v>47</v>
      </c>
      <c r="E27" s="56"/>
      <c r="F27" s="57"/>
      <c r="G27" s="56"/>
      <c r="H27" s="18"/>
      <c r="N27">
        <f>SUM(N24-K24)</f>
        <v>-40000</v>
      </c>
    </row>
    <row r="28" spans="1:26" ht="12.75" customHeight="1">
      <c r="A28" s="18"/>
      <c r="B28" s="18"/>
      <c r="C28" s="18"/>
      <c r="D28" s="127"/>
      <c r="E28" s="127"/>
      <c r="F28" s="136"/>
      <c r="G28" s="136"/>
      <c r="H28" s="19"/>
      <c r="K28" s="22"/>
      <c r="N28">
        <f>SUM(N27*12)</f>
        <v>-480000</v>
      </c>
    </row>
    <row r="29" spans="1:26" ht="12.75" customHeight="1">
      <c r="A29" s="18"/>
      <c r="B29" s="18"/>
      <c r="C29" s="18"/>
      <c r="F29" s="19"/>
      <c r="G29" s="19"/>
      <c r="H29" s="23"/>
    </row>
    <row r="30" spans="1:26" ht="12.75" customHeight="1">
      <c r="A30" s="18"/>
      <c r="B30" s="18"/>
      <c r="C30" s="18"/>
      <c r="F30" s="19"/>
      <c r="G30" s="19"/>
      <c r="H30" s="19"/>
    </row>
    <row r="31" spans="1:26" ht="12.75" customHeight="1">
      <c r="A31" s="18"/>
      <c r="B31" s="18"/>
      <c r="C31" s="18"/>
      <c r="F31" s="19"/>
      <c r="G31" s="19"/>
      <c r="H31" s="19"/>
    </row>
    <row r="32" spans="1:26" ht="12.75" customHeight="1">
      <c r="A32" s="18"/>
      <c r="B32" s="18"/>
      <c r="C32" s="18"/>
      <c r="F32" s="19"/>
      <c r="G32" s="19"/>
      <c r="H32" s="19"/>
    </row>
    <row r="33" spans="1:8" ht="12.75" customHeight="1">
      <c r="A33" s="18"/>
      <c r="B33" s="18"/>
      <c r="C33" s="18"/>
      <c r="F33" s="19"/>
      <c r="G33" s="19"/>
      <c r="H33" s="19"/>
    </row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1">
    <mergeCell ref="C25:L25"/>
    <mergeCell ref="C10:C23"/>
    <mergeCell ref="H3:K3"/>
    <mergeCell ref="I1:K1"/>
    <mergeCell ref="H2:K2"/>
    <mergeCell ref="H5:K5"/>
    <mergeCell ref="B6:K6"/>
    <mergeCell ref="C7:D7"/>
    <mergeCell ref="J7:K7"/>
    <mergeCell ref="H4:K4"/>
    <mergeCell ref="B5:G5"/>
  </mergeCells>
  <pageMargins left="0.7" right="0.7" top="0.75" bottom="0.75" header="0.3" footer="0.3"/>
  <pageSetup paperSize="9"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6"/>
  <sheetViews>
    <sheetView zoomScale="90" zoomScaleNormal="90" workbookViewId="0">
      <selection activeCell="R6" sqref="R6"/>
    </sheetView>
  </sheetViews>
  <sheetFormatPr defaultColWidth="14.42578125" defaultRowHeight="15"/>
  <cols>
    <col min="1" max="1" width="1.140625" customWidth="1"/>
    <col min="2" max="2" width="5.5703125" customWidth="1"/>
    <col min="3" max="3" width="19" customWidth="1"/>
    <col min="4" max="4" width="22.42578125" customWidth="1"/>
    <col min="5" max="5" width="9.85546875" customWidth="1"/>
    <col min="6" max="6" width="9.7109375" customWidth="1"/>
    <col min="7" max="7" width="12.5703125" customWidth="1"/>
    <col min="8" max="8" width="14.28515625" customWidth="1"/>
    <col min="9" max="9" width="10.42578125" customWidth="1"/>
    <col min="10" max="10" width="10.140625" customWidth="1"/>
    <col min="11" max="11" width="17.85546875" customWidth="1"/>
    <col min="12" max="12" width="8" hidden="1" customWidth="1"/>
    <col min="13" max="13" width="10.140625" hidden="1" customWidth="1"/>
    <col min="14" max="14" width="11.7109375" hidden="1" customWidth="1"/>
    <col min="15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1.285156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1.285156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1.285156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1.285156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1.285156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1.285156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1.285156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1.285156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1.285156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1.285156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1.285156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1.285156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1.285156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1.285156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1.285156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1.285156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1.285156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1.285156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1.285156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1.285156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1.285156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1.285156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1.285156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1.285156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1.285156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1.285156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1.285156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1.285156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1.285156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1.285156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1.285156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1.285156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1.285156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1.285156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1.285156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1.285156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1.285156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1.285156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1.285156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1.285156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1.285156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1.285156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1.285156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1.285156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1.285156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1.285156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1.285156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1.285156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1.285156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1.285156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1.285156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1.285156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1.285156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1.285156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1.285156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1.285156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1.285156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1.285156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1.285156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1.285156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1.285156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1.285156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1.285156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14.25" customHeight="1">
      <c r="H1" s="1"/>
      <c r="I1" s="170" t="s">
        <v>77</v>
      </c>
      <c r="J1" s="171"/>
      <c r="K1" s="171"/>
    </row>
    <row r="2" spans="1:26" ht="17.25" customHeight="1">
      <c r="H2" s="172" t="s">
        <v>25</v>
      </c>
      <c r="I2" s="173"/>
      <c r="J2" s="173"/>
      <c r="K2" s="173"/>
    </row>
    <row r="3" spans="1:26" ht="21" customHeight="1">
      <c r="A3" s="2"/>
      <c r="B3" s="190"/>
      <c r="C3" s="191"/>
      <c r="D3" s="191"/>
      <c r="E3" s="191"/>
      <c r="F3" s="191"/>
      <c r="G3" s="3"/>
      <c r="H3" s="192" t="s">
        <v>62</v>
      </c>
      <c r="I3" s="193"/>
      <c r="J3" s="193"/>
      <c r="K3" s="19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2"/>
      <c r="B4" s="50"/>
      <c r="G4" s="5"/>
      <c r="H4" s="196" t="s">
        <v>67</v>
      </c>
      <c r="I4" s="197"/>
      <c r="J4" s="197"/>
      <c r="K4" s="19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46" customFormat="1" ht="21" customHeight="1">
      <c r="A5" s="2"/>
      <c r="B5" s="50"/>
      <c r="G5" s="5"/>
      <c r="H5" s="149"/>
      <c r="I5" s="150"/>
      <c r="J5" s="150"/>
      <c r="K5" s="15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46" customFormat="1" ht="21" customHeight="1">
      <c r="A6" s="2"/>
      <c r="B6" s="50"/>
      <c r="D6" s="180" t="s">
        <v>50</v>
      </c>
      <c r="E6" s="180"/>
      <c r="F6" s="180"/>
      <c r="G6" s="180"/>
      <c r="H6" s="180"/>
      <c r="I6" s="150"/>
      <c r="J6" s="150"/>
      <c r="K6" s="15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customHeight="1">
      <c r="A7" s="2"/>
      <c r="B7" s="194" t="s">
        <v>54</v>
      </c>
      <c r="C7" s="195"/>
      <c r="D7" s="195"/>
      <c r="E7" s="195"/>
      <c r="F7" s="195"/>
      <c r="G7" s="195"/>
      <c r="H7" s="195"/>
      <c r="I7" s="195"/>
      <c r="J7" s="195"/>
      <c r="K7" s="19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>
      <c r="A8" s="2"/>
      <c r="B8" s="2"/>
      <c r="C8" s="178" t="s">
        <v>0</v>
      </c>
      <c r="D8" s="179"/>
      <c r="E8" s="4"/>
      <c r="F8" s="2"/>
      <c r="G8" s="44" t="s">
        <v>27</v>
      </c>
      <c r="H8" s="5"/>
      <c r="I8" s="3"/>
      <c r="J8" s="188"/>
      <c r="K8" s="18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0.5" customHeight="1">
      <c r="A9" s="2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85" t="s">
        <v>10</v>
      </c>
      <c r="L9" s="66"/>
      <c r="M9" s="66"/>
      <c r="N9" s="6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2"/>
      <c r="B10" s="6">
        <v>1</v>
      </c>
      <c r="C10" s="6">
        <v>2</v>
      </c>
      <c r="D10" s="6">
        <v>3</v>
      </c>
      <c r="E10" s="6">
        <v>4</v>
      </c>
      <c r="F10" s="7">
        <v>5</v>
      </c>
      <c r="G10" s="7">
        <v>6</v>
      </c>
      <c r="H10" s="7">
        <v>7</v>
      </c>
      <c r="I10" s="6">
        <v>8</v>
      </c>
      <c r="J10" s="6">
        <v>9</v>
      </c>
      <c r="K10" s="85">
        <v>10</v>
      </c>
      <c r="L10" s="66"/>
      <c r="M10" s="66"/>
      <c r="N10" s="6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>
      <c r="A11" s="2"/>
      <c r="B11" s="6">
        <v>1</v>
      </c>
      <c r="C11" s="168" t="s">
        <v>55</v>
      </c>
      <c r="D11" s="51" t="s">
        <v>30</v>
      </c>
      <c r="E11" s="6"/>
      <c r="F11" s="7"/>
      <c r="G11" s="16">
        <v>1</v>
      </c>
      <c r="H11" s="16">
        <v>200000</v>
      </c>
      <c r="I11" s="34"/>
      <c r="J11" s="34"/>
      <c r="K11" s="86">
        <f t="shared" ref="K11:K27" si="0">H11*G11</f>
        <v>200000</v>
      </c>
      <c r="L11" s="69">
        <v>1</v>
      </c>
      <c r="M11" s="69">
        <v>160000</v>
      </c>
      <c r="N11" s="69">
        <f>SUM(L11*M11)</f>
        <v>160000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2.5" customHeight="1">
      <c r="A12" s="2"/>
      <c r="B12" s="6">
        <v>2</v>
      </c>
      <c r="C12" s="182"/>
      <c r="D12" s="42" t="s">
        <v>31</v>
      </c>
      <c r="E12" s="6"/>
      <c r="F12" s="7"/>
      <c r="G12" s="11">
        <v>0.5</v>
      </c>
      <c r="H12" s="16">
        <v>120000</v>
      </c>
      <c r="I12" s="13"/>
      <c r="J12" s="13"/>
      <c r="K12" s="86">
        <f t="shared" si="0"/>
        <v>60000</v>
      </c>
      <c r="L12" s="69">
        <v>0.5</v>
      </c>
      <c r="M12" s="69">
        <v>120000</v>
      </c>
      <c r="N12" s="69">
        <f t="shared" ref="N12:N27" si="1">SUM(L12*M12)</f>
        <v>60000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2"/>
      <c r="B13" s="6">
        <v>3</v>
      </c>
      <c r="C13" s="182"/>
      <c r="D13" s="10" t="s">
        <v>45</v>
      </c>
      <c r="E13" s="6"/>
      <c r="F13" s="7"/>
      <c r="G13" s="11">
        <v>0.5</v>
      </c>
      <c r="H13" s="12">
        <v>130000</v>
      </c>
      <c r="I13" s="13"/>
      <c r="J13" s="13"/>
      <c r="K13" s="86">
        <f t="shared" si="0"/>
        <v>65000</v>
      </c>
      <c r="L13" s="69">
        <v>0.5</v>
      </c>
      <c r="M13" s="69">
        <v>130000</v>
      </c>
      <c r="N13" s="69">
        <f t="shared" si="1"/>
        <v>65000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15" customHeight="1">
      <c r="A14" s="2"/>
      <c r="B14" s="6">
        <v>4</v>
      </c>
      <c r="C14" s="182"/>
      <c r="D14" s="51" t="s">
        <v>18</v>
      </c>
      <c r="E14" s="6"/>
      <c r="F14" s="7"/>
      <c r="G14" s="11">
        <v>0.5</v>
      </c>
      <c r="H14" s="12">
        <v>105000</v>
      </c>
      <c r="I14" s="13"/>
      <c r="J14" s="13"/>
      <c r="K14" s="86">
        <f t="shared" si="0"/>
        <v>52500</v>
      </c>
      <c r="L14" s="69">
        <v>0.5</v>
      </c>
      <c r="M14" s="69">
        <v>105000</v>
      </c>
      <c r="N14" s="69">
        <f t="shared" si="1"/>
        <v>52500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2"/>
      <c r="B15" s="6">
        <v>5</v>
      </c>
      <c r="C15" s="182"/>
      <c r="D15" s="42" t="s">
        <v>34</v>
      </c>
      <c r="E15" s="6"/>
      <c r="F15" s="7"/>
      <c r="G15" s="31">
        <v>0.75</v>
      </c>
      <c r="H15" s="16">
        <v>105000</v>
      </c>
      <c r="I15" s="13"/>
      <c r="J15" s="13"/>
      <c r="K15" s="86">
        <f t="shared" si="0"/>
        <v>78750</v>
      </c>
      <c r="L15" s="69">
        <v>0.75</v>
      </c>
      <c r="M15" s="69">
        <v>105000</v>
      </c>
      <c r="N15" s="69">
        <f t="shared" si="1"/>
        <v>78750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2"/>
      <c r="B16" s="6">
        <v>6</v>
      </c>
      <c r="C16" s="182"/>
      <c r="D16" s="42" t="s">
        <v>42</v>
      </c>
      <c r="E16" s="6"/>
      <c r="F16" s="7"/>
      <c r="G16" s="31">
        <v>0.75</v>
      </c>
      <c r="H16" s="16">
        <v>120000</v>
      </c>
      <c r="I16" s="13"/>
      <c r="J16" s="13"/>
      <c r="K16" s="86">
        <f t="shared" si="0"/>
        <v>90000</v>
      </c>
      <c r="L16" s="69">
        <v>0.75</v>
      </c>
      <c r="M16" s="69">
        <v>120000</v>
      </c>
      <c r="N16" s="69">
        <f t="shared" si="1"/>
        <v>90000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>
      <c r="A17" s="2"/>
      <c r="B17" s="6">
        <v>7</v>
      </c>
      <c r="C17" s="182"/>
      <c r="D17" s="42" t="s">
        <v>35</v>
      </c>
      <c r="E17" s="6"/>
      <c r="F17" s="7"/>
      <c r="G17" s="11">
        <v>3.36</v>
      </c>
      <c r="H17" s="16">
        <v>120000</v>
      </c>
      <c r="I17" s="13"/>
      <c r="J17" s="13"/>
      <c r="K17" s="86">
        <f t="shared" si="0"/>
        <v>403200</v>
      </c>
      <c r="L17" s="69">
        <v>3.36</v>
      </c>
      <c r="M17" s="69">
        <v>120000</v>
      </c>
      <c r="N17" s="69">
        <f t="shared" si="1"/>
        <v>403200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2.25" customHeight="1">
      <c r="A18" s="2"/>
      <c r="B18" s="6">
        <v>8</v>
      </c>
      <c r="C18" s="182"/>
      <c r="D18" s="42" t="s">
        <v>36</v>
      </c>
      <c r="E18" s="6"/>
      <c r="F18" s="7"/>
      <c r="G18" s="11">
        <v>3</v>
      </c>
      <c r="H18" s="16">
        <v>115000</v>
      </c>
      <c r="I18" s="13"/>
      <c r="J18" s="13"/>
      <c r="K18" s="86">
        <f t="shared" si="0"/>
        <v>345000</v>
      </c>
      <c r="L18" s="69">
        <v>3</v>
      </c>
      <c r="M18" s="69">
        <v>115000</v>
      </c>
      <c r="N18" s="69">
        <f t="shared" si="1"/>
        <v>345000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>
      <c r="A19" s="2"/>
      <c r="B19" s="6">
        <v>9</v>
      </c>
      <c r="C19" s="182"/>
      <c r="D19" s="51" t="s">
        <v>37</v>
      </c>
      <c r="E19" s="6"/>
      <c r="F19" s="9"/>
      <c r="G19" s="11">
        <v>1</v>
      </c>
      <c r="H19" s="16">
        <v>115000</v>
      </c>
      <c r="I19" s="13"/>
      <c r="J19" s="13"/>
      <c r="K19" s="86">
        <f t="shared" si="0"/>
        <v>115000</v>
      </c>
      <c r="L19" s="69">
        <v>1</v>
      </c>
      <c r="M19" s="69">
        <v>115000</v>
      </c>
      <c r="N19" s="69">
        <f t="shared" si="1"/>
        <v>115000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2"/>
      <c r="B20" s="6">
        <v>10</v>
      </c>
      <c r="C20" s="182"/>
      <c r="D20" s="42" t="s">
        <v>38</v>
      </c>
      <c r="E20" s="45"/>
      <c r="F20" s="9"/>
      <c r="G20" s="31">
        <v>0.75</v>
      </c>
      <c r="H20" s="16">
        <v>105000</v>
      </c>
      <c r="I20" s="13"/>
      <c r="J20" s="13"/>
      <c r="K20" s="86">
        <f t="shared" si="0"/>
        <v>78750</v>
      </c>
      <c r="L20" s="69">
        <v>0.75</v>
      </c>
      <c r="M20" s="69">
        <v>105000</v>
      </c>
      <c r="N20" s="69">
        <f t="shared" si="1"/>
        <v>78750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2"/>
      <c r="B21" s="6">
        <v>11</v>
      </c>
      <c r="C21" s="182"/>
      <c r="D21" s="51" t="s">
        <v>41</v>
      </c>
      <c r="E21" s="45"/>
      <c r="F21" s="9"/>
      <c r="G21" s="31">
        <v>0.5</v>
      </c>
      <c r="H21" s="16">
        <v>110000</v>
      </c>
      <c r="I21" s="13"/>
      <c r="J21" s="13"/>
      <c r="K21" s="86">
        <f t="shared" si="0"/>
        <v>55000</v>
      </c>
      <c r="L21" s="69">
        <v>0.5</v>
      </c>
      <c r="M21" s="69">
        <v>110000</v>
      </c>
      <c r="N21" s="69">
        <f t="shared" si="1"/>
        <v>55000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>
      <c r="A22" s="2"/>
      <c r="B22" s="6">
        <v>12</v>
      </c>
      <c r="C22" s="182"/>
      <c r="D22" s="42" t="s">
        <v>29</v>
      </c>
      <c r="E22" s="6"/>
      <c r="F22" s="9"/>
      <c r="G22" s="11">
        <v>0.5</v>
      </c>
      <c r="H22" s="16">
        <v>110000</v>
      </c>
      <c r="I22" s="13"/>
      <c r="J22" s="13"/>
      <c r="K22" s="86">
        <f t="shared" si="0"/>
        <v>55000</v>
      </c>
      <c r="L22" s="69">
        <v>0.5</v>
      </c>
      <c r="M22" s="69">
        <v>110000</v>
      </c>
      <c r="N22" s="69">
        <f t="shared" si="1"/>
        <v>55000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2"/>
      <c r="B23" s="6">
        <v>13</v>
      </c>
      <c r="C23" s="182"/>
      <c r="D23" s="42" t="s">
        <v>33</v>
      </c>
      <c r="E23" s="45"/>
      <c r="F23" s="7"/>
      <c r="G23" s="31">
        <v>1</v>
      </c>
      <c r="H23" s="16">
        <v>100000</v>
      </c>
      <c r="I23" s="13"/>
      <c r="J23" s="13"/>
      <c r="K23" s="86">
        <f t="shared" ref="K23:K24" si="2">H23*G23</f>
        <v>100000</v>
      </c>
      <c r="L23" s="69">
        <v>1</v>
      </c>
      <c r="M23" s="69">
        <v>100000</v>
      </c>
      <c r="N23" s="69">
        <f t="shared" si="1"/>
        <v>100000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2"/>
      <c r="B24" s="6">
        <v>14</v>
      </c>
      <c r="C24" s="182"/>
      <c r="D24" s="42" t="s">
        <v>21</v>
      </c>
      <c r="E24" s="45"/>
      <c r="F24" s="7"/>
      <c r="G24" s="31">
        <v>0.5</v>
      </c>
      <c r="H24" s="16">
        <v>100000</v>
      </c>
      <c r="I24" s="13"/>
      <c r="J24" s="13"/>
      <c r="K24" s="86">
        <f t="shared" si="2"/>
        <v>50000</v>
      </c>
      <c r="L24" s="69">
        <v>0.5</v>
      </c>
      <c r="M24" s="69">
        <v>100000</v>
      </c>
      <c r="N24" s="69">
        <f t="shared" si="1"/>
        <v>50000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>
      <c r="A25" s="2"/>
      <c r="B25" s="6">
        <v>15</v>
      </c>
      <c r="C25" s="182"/>
      <c r="D25" s="42" t="s">
        <v>23</v>
      </c>
      <c r="E25" s="6"/>
      <c r="F25" s="9"/>
      <c r="G25" s="11">
        <v>0.5</v>
      </c>
      <c r="H25" s="16">
        <v>100000</v>
      </c>
      <c r="I25" s="13"/>
      <c r="J25" s="13"/>
      <c r="K25" s="86">
        <f t="shared" si="0"/>
        <v>50000</v>
      </c>
      <c r="L25" s="69">
        <v>0.5</v>
      </c>
      <c r="M25" s="69">
        <v>100000</v>
      </c>
      <c r="N25" s="69">
        <f t="shared" si="1"/>
        <v>50000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2"/>
      <c r="B26" s="6">
        <v>16</v>
      </c>
      <c r="C26" s="182"/>
      <c r="D26" s="51" t="s">
        <v>39</v>
      </c>
      <c r="E26" s="6"/>
      <c r="F26" s="9"/>
      <c r="G26" s="11">
        <v>0.5</v>
      </c>
      <c r="H26" s="16">
        <v>100000</v>
      </c>
      <c r="I26" s="13"/>
      <c r="J26" s="13"/>
      <c r="K26" s="86">
        <f t="shared" si="0"/>
        <v>50000</v>
      </c>
      <c r="L26" s="69">
        <v>0.5</v>
      </c>
      <c r="M26" s="69">
        <v>100000</v>
      </c>
      <c r="N26" s="69">
        <f t="shared" si="1"/>
        <v>50000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2"/>
      <c r="B27" s="6">
        <v>17</v>
      </c>
      <c r="C27" s="182"/>
      <c r="D27" s="51" t="s">
        <v>40</v>
      </c>
      <c r="E27" s="45"/>
      <c r="F27" s="45"/>
      <c r="G27" s="31">
        <v>1</v>
      </c>
      <c r="H27" s="16">
        <v>100000</v>
      </c>
      <c r="I27" s="13"/>
      <c r="J27" s="13"/>
      <c r="K27" s="86">
        <f t="shared" si="0"/>
        <v>100000</v>
      </c>
      <c r="L27" s="69">
        <v>1</v>
      </c>
      <c r="M27" s="69">
        <v>100000</v>
      </c>
      <c r="N27" s="69">
        <f t="shared" si="1"/>
        <v>100000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.75" customHeight="1">
      <c r="A28" s="2" t="s">
        <v>12</v>
      </c>
      <c r="B28" s="17"/>
      <c r="C28" s="17"/>
      <c r="D28" s="35" t="s">
        <v>13</v>
      </c>
      <c r="E28" s="41"/>
      <c r="F28" s="40"/>
      <c r="G28" s="151">
        <f>SUM(G11:G27)</f>
        <v>16.61</v>
      </c>
      <c r="H28" s="152">
        <f>SUM(H11:H27)</f>
        <v>1955000</v>
      </c>
      <c r="I28" s="82"/>
      <c r="J28" s="82"/>
      <c r="K28" s="87">
        <f>SUM(K11:K27)</f>
        <v>1948200</v>
      </c>
      <c r="L28" s="69"/>
      <c r="M28" s="69"/>
      <c r="N28" s="72">
        <f>SUM(N11:N27)</f>
        <v>1908200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>
      <c r="A29" s="18"/>
      <c r="B29" s="18"/>
      <c r="C29" s="189" t="s">
        <v>61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26" ht="10.5" customHeight="1">
      <c r="A30" s="18"/>
      <c r="B30" s="18"/>
      <c r="C30" s="18"/>
      <c r="F30" s="19"/>
      <c r="G30" s="19"/>
      <c r="H30" s="21"/>
      <c r="K30" s="22"/>
    </row>
    <row r="31" spans="1:26" ht="18.75" customHeight="1">
      <c r="A31" s="18"/>
      <c r="B31" s="18"/>
      <c r="C31" s="18"/>
      <c r="D31" s="53" t="s">
        <v>28</v>
      </c>
      <c r="E31" s="53"/>
      <c r="F31" s="52"/>
      <c r="G31" s="53"/>
      <c r="H31" s="18"/>
      <c r="N31">
        <f>SUM(N28-K28)</f>
        <v>-40000</v>
      </c>
    </row>
    <row r="32" spans="1:26" ht="12.75" customHeight="1">
      <c r="A32" s="18"/>
      <c r="B32" s="18"/>
      <c r="C32" s="18"/>
      <c r="F32" s="19"/>
      <c r="G32" s="19"/>
      <c r="H32" s="19"/>
      <c r="K32" s="22"/>
      <c r="N32">
        <f>SUM(N31*12)</f>
        <v>-480000</v>
      </c>
    </row>
    <row r="33" spans="1:8" ht="12.75" customHeight="1">
      <c r="A33" s="18"/>
      <c r="B33" s="18"/>
      <c r="C33" s="18"/>
      <c r="F33" s="19"/>
      <c r="G33" s="19"/>
      <c r="H33" s="23"/>
    </row>
    <row r="34" spans="1:8" ht="12.75" customHeight="1">
      <c r="A34" s="18"/>
      <c r="B34" s="18"/>
      <c r="C34" s="18"/>
      <c r="F34" s="19"/>
      <c r="G34" s="19"/>
      <c r="H34" s="19"/>
    </row>
    <row r="35" spans="1:8" ht="12.75" customHeight="1">
      <c r="A35" s="18"/>
      <c r="B35" s="18"/>
      <c r="C35" s="18"/>
      <c r="F35" s="19"/>
      <c r="G35" s="19"/>
      <c r="H35" s="19"/>
    </row>
    <row r="36" spans="1:8" ht="12.75" customHeight="1">
      <c r="A36" s="18"/>
      <c r="B36" s="18"/>
      <c r="C36" s="18"/>
      <c r="F36" s="19"/>
      <c r="G36" s="19"/>
      <c r="H36" s="19"/>
    </row>
    <row r="37" spans="1:8" ht="12.75" customHeight="1">
      <c r="A37" s="18"/>
      <c r="B37" s="18"/>
      <c r="C37" s="18"/>
      <c r="F37" s="19"/>
      <c r="G37" s="19"/>
      <c r="H37" s="19"/>
    </row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</sheetData>
  <mergeCells count="11">
    <mergeCell ref="C29:M29"/>
    <mergeCell ref="C11:C27"/>
    <mergeCell ref="I1:K1"/>
    <mergeCell ref="H2:K2"/>
    <mergeCell ref="B3:F3"/>
    <mergeCell ref="H3:K3"/>
    <mergeCell ref="B7:K7"/>
    <mergeCell ref="C8:D8"/>
    <mergeCell ref="J8:K8"/>
    <mergeCell ref="H4:K4"/>
    <mergeCell ref="D6:H6"/>
  </mergeCells>
  <pageMargins left="0.7" right="0.7" top="0.75" bottom="0.75" header="0.3" footer="0.3"/>
  <pageSetup paperSize="9" scale="9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zoomScale="80" zoomScaleNormal="80" workbookViewId="0">
      <selection activeCell="O3" sqref="O3"/>
    </sheetView>
  </sheetViews>
  <sheetFormatPr defaultColWidth="14.42578125" defaultRowHeight="15"/>
  <cols>
    <col min="1" max="1" width="1.140625" customWidth="1"/>
    <col min="2" max="2" width="5.42578125" customWidth="1"/>
    <col min="3" max="3" width="23.85546875" customWidth="1"/>
    <col min="4" max="4" width="26.42578125" customWidth="1"/>
    <col min="5" max="5" width="13.28515625" customWidth="1"/>
    <col min="6" max="6" width="16.140625" customWidth="1"/>
    <col min="7" max="7" width="15.7109375" customWidth="1"/>
    <col min="8" max="8" width="17" customWidth="1"/>
    <col min="9" max="9" width="12" customWidth="1"/>
    <col min="10" max="10" width="12.28515625" customWidth="1"/>
    <col min="11" max="11" width="20.7109375" customWidth="1"/>
    <col min="12" max="12" width="8.140625" hidden="1" customWidth="1"/>
    <col min="13" max="13" width="10" hidden="1" customWidth="1"/>
    <col min="14" max="14" width="11.5703125" hidden="1" customWidth="1"/>
    <col min="15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1.285156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1.285156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1.285156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1.285156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1.285156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1.285156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1.285156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1.285156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1.285156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1.285156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1.285156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1.285156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1.285156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1.285156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1.285156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1.285156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1.285156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1.285156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1.285156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1.285156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1.285156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1.285156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1.285156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1.285156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1.285156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1.285156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1.285156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1.285156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1.285156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1.285156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1.285156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1.285156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1.285156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1.285156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1.285156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1.285156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1.285156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1.285156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1.285156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1.285156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1.285156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1.285156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1.285156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1.285156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1.285156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1.285156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1.285156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1.285156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1.285156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1.285156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1.285156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1.285156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1.285156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1.285156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1.285156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1.285156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1.285156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1.285156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1.285156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1.285156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1.285156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1.285156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1.285156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14.25" customHeight="1">
      <c r="H1" s="1"/>
      <c r="I1" s="170" t="s">
        <v>78</v>
      </c>
      <c r="J1" s="171"/>
      <c r="K1" s="171"/>
    </row>
    <row r="2" spans="1:26" ht="17.25" customHeight="1">
      <c r="H2" s="172" t="s">
        <v>25</v>
      </c>
      <c r="I2" s="173"/>
      <c r="J2" s="173"/>
      <c r="K2" s="173"/>
    </row>
    <row r="3" spans="1:26" ht="20.25" customHeight="1">
      <c r="A3" s="2"/>
      <c r="B3" s="201" t="s">
        <v>51</v>
      </c>
      <c r="C3" s="202"/>
      <c r="D3" s="202"/>
      <c r="E3" s="202"/>
      <c r="F3" s="202"/>
      <c r="G3" s="3"/>
      <c r="H3" s="203" t="s">
        <v>62</v>
      </c>
      <c r="I3" s="204"/>
      <c r="J3" s="204"/>
      <c r="K3" s="20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2"/>
      <c r="B4" s="50"/>
      <c r="G4" s="3"/>
      <c r="H4" s="203" t="s">
        <v>67</v>
      </c>
      <c r="I4" s="204"/>
      <c r="J4" s="204"/>
      <c r="K4" s="20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6.75" customHeight="1">
      <c r="A5" s="2"/>
      <c r="B5" s="201" t="s">
        <v>52</v>
      </c>
      <c r="C5" s="205"/>
      <c r="D5" s="205"/>
      <c r="E5" s="205"/>
      <c r="F5" s="205"/>
      <c r="G5" s="205"/>
      <c r="H5" s="205"/>
      <c r="I5" s="205"/>
      <c r="J5" s="205"/>
      <c r="K5" s="20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2"/>
      <c r="B6" s="2"/>
      <c r="C6" s="178" t="s">
        <v>0</v>
      </c>
      <c r="D6" s="179"/>
      <c r="E6" s="4"/>
      <c r="F6" s="2"/>
      <c r="G6" s="44" t="s">
        <v>14</v>
      </c>
      <c r="H6" s="5"/>
      <c r="I6" s="3"/>
      <c r="J6" s="188"/>
      <c r="K6" s="188"/>
      <c r="L6" s="5" t="s">
        <v>14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2.5" customHeight="1">
      <c r="A7" s="2"/>
      <c r="B7" s="98" t="s">
        <v>1</v>
      </c>
      <c r="C7" s="98" t="s">
        <v>2</v>
      </c>
      <c r="D7" s="98" t="s">
        <v>3</v>
      </c>
      <c r="E7" s="98" t="s">
        <v>4</v>
      </c>
      <c r="F7" s="98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9" t="s">
        <v>10</v>
      </c>
      <c r="L7" s="83"/>
      <c r="M7" s="66"/>
      <c r="N7" s="6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"/>
      <c r="B8" s="98">
        <v>1</v>
      </c>
      <c r="C8" s="98">
        <v>2</v>
      </c>
      <c r="D8" s="98">
        <v>3</v>
      </c>
      <c r="E8" s="98">
        <v>4</v>
      </c>
      <c r="F8" s="100">
        <v>5</v>
      </c>
      <c r="G8" s="100">
        <v>6</v>
      </c>
      <c r="H8" s="100">
        <v>7</v>
      </c>
      <c r="I8" s="98">
        <v>8</v>
      </c>
      <c r="J8" s="98">
        <v>9</v>
      </c>
      <c r="K8" s="99">
        <v>10</v>
      </c>
      <c r="L8" s="83"/>
      <c r="M8" s="66"/>
      <c r="N8" s="6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3.25" customHeight="1">
      <c r="A9" s="2"/>
      <c r="B9" s="98">
        <v>1</v>
      </c>
      <c r="C9" s="199" t="s">
        <v>53</v>
      </c>
      <c r="D9" s="101" t="s">
        <v>30</v>
      </c>
      <c r="E9" s="98"/>
      <c r="F9" s="100"/>
      <c r="G9" s="102">
        <v>1</v>
      </c>
      <c r="H9" s="102">
        <v>200000</v>
      </c>
      <c r="I9" s="103"/>
      <c r="J9" s="103"/>
      <c r="K9" s="104">
        <f t="shared" ref="K9:K24" si="0">H9*G9</f>
        <v>200000</v>
      </c>
      <c r="L9" s="105">
        <v>1</v>
      </c>
      <c r="M9" s="69">
        <v>160000</v>
      </c>
      <c r="N9" s="69">
        <f>SUM(L9*M9)</f>
        <v>160000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2"/>
      <c r="B10" s="98">
        <v>2</v>
      </c>
      <c r="C10" s="200"/>
      <c r="D10" s="106" t="s">
        <v>31</v>
      </c>
      <c r="E10" s="98"/>
      <c r="F10" s="100"/>
      <c r="G10" s="107">
        <v>0.5</v>
      </c>
      <c r="H10" s="102">
        <v>120000</v>
      </c>
      <c r="I10" s="108"/>
      <c r="J10" s="108"/>
      <c r="K10" s="104">
        <f t="shared" si="0"/>
        <v>60000</v>
      </c>
      <c r="L10" s="105">
        <v>0.5</v>
      </c>
      <c r="M10" s="69">
        <v>120000</v>
      </c>
      <c r="N10" s="69">
        <f t="shared" ref="N10:N24" si="1">SUM(L10*M10)</f>
        <v>60000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19" customFormat="1" ht="24.75" customHeight="1">
      <c r="A11" s="46"/>
      <c r="B11" s="98">
        <v>3</v>
      </c>
      <c r="C11" s="200"/>
      <c r="D11" s="109" t="s">
        <v>18</v>
      </c>
      <c r="E11" s="100"/>
      <c r="F11" s="100"/>
      <c r="G11" s="107">
        <v>0.5</v>
      </c>
      <c r="H11" s="102">
        <v>105000</v>
      </c>
      <c r="I11" s="102"/>
      <c r="J11" s="102"/>
      <c r="K11" s="110">
        <f t="shared" si="0"/>
        <v>52500</v>
      </c>
      <c r="L11" s="111">
        <v>0.5</v>
      </c>
      <c r="M11" s="70">
        <v>105000</v>
      </c>
      <c r="N11" s="69">
        <f t="shared" si="1"/>
        <v>52500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9" customFormat="1" ht="50.45" customHeight="1">
      <c r="A12" s="46"/>
      <c r="B12" s="98">
        <v>4</v>
      </c>
      <c r="C12" s="200"/>
      <c r="D12" s="109" t="s">
        <v>45</v>
      </c>
      <c r="E12" s="100"/>
      <c r="F12" s="100"/>
      <c r="G12" s="107">
        <v>0.5</v>
      </c>
      <c r="H12" s="112">
        <v>130000</v>
      </c>
      <c r="I12" s="102"/>
      <c r="J12" s="102"/>
      <c r="K12" s="110">
        <f t="shared" si="0"/>
        <v>65000</v>
      </c>
      <c r="L12" s="111">
        <v>0.5</v>
      </c>
      <c r="M12" s="70">
        <v>130000</v>
      </c>
      <c r="N12" s="69">
        <f t="shared" si="1"/>
        <v>65000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9" customFormat="1" ht="16.5" customHeight="1">
      <c r="A13" s="46"/>
      <c r="B13" s="98">
        <v>5</v>
      </c>
      <c r="C13" s="200"/>
      <c r="D13" s="109" t="s">
        <v>33</v>
      </c>
      <c r="E13" s="100"/>
      <c r="F13" s="100"/>
      <c r="G13" s="113">
        <v>1</v>
      </c>
      <c r="H13" s="102">
        <v>100000</v>
      </c>
      <c r="I13" s="102"/>
      <c r="J13" s="102"/>
      <c r="K13" s="110">
        <f t="shared" si="0"/>
        <v>100000</v>
      </c>
      <c r="L13" s="111">
        <v>1</v>
      </c>
      <c r="M13" s="70">
        <v>100000</v>
      </c>
      <c r="N13" s="69">
        <f t="shared" si="1"/>
        <v>100000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9" customFormat="1" ht="21.75" customHeight="1">
      <c r="A14" s="46"/>
      <c r="B14" s="98">
        <v>6</v>
      </c>
      <c r="C14" s="200"/>
      <c r="D14" s="109" t="s">
        <v>34</v>
      </c>
      <c r="E14" s="100"/>
      <c r="F14" s="100"/>
      <c r="G14" s="113">
        <v>0.75</v>
      </c>
      <c r="H14" s="102">
        <v>105000</v>
      </c>
      <c r="I14" s="102"/>
      <c r="J14" s="102"/>
      <c r="K14" s="110">
        <f t="shared" si="0"/>
        <v>78750</v>
      </c>
      <c r="L14" s="111">
        <v>0.75</v>
      </c>
      <c r="M14" s="70">
        <v>105000</v>
      </c>
      <c r="N14" s="70">
        <f t="shared" si="1"/>
        <v>78750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9" customFormat="1" ht="21" customHeight="1">
      <c r="A15" s="46"/>
      <c r="B15" s="98">
        <v>7</v>
      </c>
      <c r="C15" s="200"/>
      <c r="D15" s="109" t="s">
        <v>42</v>
      </c>
      <c r="E15" s="100"/>
      <c r="F15" s="100"/>
      <c r="G15" s="113">
        <v>0.75</v>
      </c>
      <c r="H15" s="102">
        <v>120000</v>
      </c>
      <c r="I15" s="102"/>
      <c r="J15" s="102"/>
      <c r="K15" s="110">
        <f t="shared" si="0"/>
        <v>90000</v>
      </c>
      <c r="L15" s="111">
        <v>0.75</v>
      </c>
      <c r="M15" s="70">
        <v>120000</v>
      </c>
      <c r="N15" s="70">
        <f t="shared" si="1"/>
        <v>90000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s="19" customFormat="1" ht="22.5" customHeight="1">
      <c r="A16" s="46"/>
      <c r="B16" s="98">
        <v>8</v>
      </c>
      <c r="C16" s="200"/>
      <c r="D16" s="114" t="s">
        <v>35</v>
      </c>
      <c r="E16" s="100"/>
      <c r="F16" s="100"/>
      <c r="G16" s="107">
        <v>3.36</v>
      </c>
      <c r="H16" s="102">
        <v>120000</v>
      </c>
      <c r="I16" s="102"/>
      <c r="J16" s="102"/>
      <c r="K16" s="110">
        <f t="shared" si="0"/>
        <v>403200</v>
      </c>
      <c r="L16" s="111">
        <v>3.36</v>
      </c>
      <c r="M16" s="70">
        <v>120000</v>
      </c>
      <c r="N16" s="69">
        <f t="shared" si="1"/>
        <v>403200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19" customFormat="1" ht="38.25" customHeight="1">
      <c r="A17" s="46"/>
      <c r="B17" s="98">
        <v>9</v>
      </c>
      <c r="C17" s="200"/>
      <c r="D17" s="109" t="s">
        <v>36</v>
      </c>
      <c r="E17" s="100"/>
      <c r="F17" s="100"/>
      <c r="G17" s="107">
        <v>3</v>
      </c>
      <c r="H17" s="102">
        <v>115000</v>
      </c>
      <c r="I17" s="102"/>
      <c r="J17" s="102"/>
      <c r="K17" s="110">
        <f t="shared" si="0"/>
        <v>345000</v>
      </c>
      <c r="L17" s="111">
        <v>3</v>
      </c>
      <c r="M17" s="70">
        <v>115000</v>
      </c>
      <c r="N17" s="69">
        <f t="shared" si="1"/>
        <v>345000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36" customHeight="1">
      <c r="A18" s="2"/>
      <c r="B18" s="98">
        <v>10</v>
      </c>
      <c r="C18" s="200"/>
      <c r="D18" s="101" t="s">
        <v>41</v>
      </c>
      <c r="E18" s="98"/>
      <c r="F18" s="115"/>
      <c r="G18" s="113">
        <v>0.5</v>
      </c>
      <c r="H18" s="102">
        <v>110000</v>
      </c>
      <c r="I18" s="108"/>
      <c r="J18" s="108"/>
      <c r="K18" s="104">
        <f t="shared" ref="K18:K19" si="2">H18*G18</f>
        <v>55000</v>
      </c>
      <c r="L18" s="105">
        <v>0.5</v>
      </c>
      <c r="M18" s="69">
        <v>110000</v>
      </c>
      <c r="N18" s="69">
        <f t="shared" si="1"/>
        <v>55000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8.5" customHeight="1">
      <c r="A19" s="2"/>
      <c r="B19" s="98">
        <v>11</v>
      </c>
      <c r="C19" s="200"/>
      <c r="D19" s="101" t="s">
        <v>29</v>
      </c>
      <c r="E19" s="98"/>
      <c r="F19" s="115"/>
      <c r="G19" s="113">
        <v>0.5</v>
      </c>
      <c r="H19" s="102">
        <v>110000</v>
      </c>
      <c r="I19" s="108"/>
      <c r="J19" s="108"/>
      <c r="K19" s="104">
        <f t="shared" si="2"/>
        <v>55000</v>
      </c>
      <c r="L19" s="105">
        <v>0.5</v>
      </c>
      <c r="M19" s="69">
        <v>110000</v>
      </c>
      <c r="N19" s="69">
        <f t="shared" si="1"/>
        <v>55000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>
      <c r="A20" s="2"/>
      <c r="B20" s="98">
        <v>12</v>
      </c>
      <c r="C20" s="200"/>
      <c r="D20" s="106" t="s">
        <v>37</v>
      </c>
      <c r="E20" s="98"/>
      <c r="F20" s="115"/>
      <c r="G20" s="107">
        <v>1</v>
      </c>
      <c r="H20" s="102">
        <v>115000</v>
      </c>
      <c r="I20" s="108"/>
      <c r="J20" s="108"/>
      <c r="K20" s="104">
        <f t="shared" si="0"/>
        <v>115000</v>
      </c>
      <c r="L20" s="105">
        <v>1</v>
      </c>
      <c r="M20" s="69">
        <v>115000</v>
      </c>
      <c r="N20" s="69">
        <f t="shared" si="1"/>
        <v>115000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9" customFormat="1" ht="25.5" customHeight="1">
      <c r="A21" s="46"/>
      <c r="B21" s="98">
        <v>13</v>
      </c>
      <c r="C21" s="200"/>
      <c r="D21" s="109" t="s">
        <v>38</v>
      </c>
      <c r="E21" s="100"/>
      <c r="F21" s="115"/>
      <c r="G21" s="113">
        <v>0.5</v>
      </c>
      <c r="H21" s="102">
        <v>105000</v>
      </c>
      <c r="I21" s="102"/>
      <c r="J21" s="102"/>
      <c r="K21" s="110">
        <f t="shared" si="0"/>
        <v>52500</v>
      </c>
      <c r="L21" s="111">
        <v>0.5</v>
      </c>
      <c r="M21" s="70">
        <v>105000</v>
      </c>
      <c r="N21" s="69">
        <f t="shared" si="1"/>
        <v>52500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19" customFormat="1" ht="24.75" customHeight="1">
      <c r="A22" s="46"/>
      <c r="B22" s="98">
        <v>14</v>
      </c>
      <c r="C22" s="200"/>
      <c r="D22" s="109" t="s">
        <v>23</v>
      </c>
      <c r="E22" s="100"/>
      <c r="F22" s="115"/>
      <c r="G22" s="113">
        <v>0.5</v>
      </c>
      <c r="H22" s="102">
        <v>100000</v>
      </c>
      <c r="I22" s="102"/>
      <c r="J22" s="102"/>
      <c r="K22" s="110">
        <f t="shared" si="0"/>
        <v>50000</v>
      </c>
      <c r="L22" s="111"/>
      <c r="M22" s="70"/>
      <c r="N22" s="69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19" customFormat="1" ht="24" customHeight="1">
      <c r="A23" s="46"/>
      <c r="B23" s="98">
        <v>15</v>
      </c>
      <c r="C23" s="200"/>
      <c r="D23" s="116" t="s">
        <v>39</v>
      </c>
      <c r="E23" s="100"/>
      <c r="F23" s="115"/>
      <c r="G23" s="107">
        <v>0.5</v>
      </c>
      <c r="H23" s="102">
        <v>100000</v>
      </c>
      <c r="I23" s="102"/>
      <c r="J23" s="102"/>
      <c r="K23" s="110">
        <f t="shared" si="0"/>
        <v>50000</v>
      </c>
      <c r="L23" s="111">
        <v>0.5</v>
      </c>
      <c r="M23" s="70">
        <v>100000</v>
      </c>
      <c r="N23" s="69">
        <f t="shared" si="1"/>
        <v>50000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23.25" customHeight="1">
      <c r="A24" s="2"/>
      <c r="B24" s="98">
        <v>16</v>
      </c>
      <c r="C24" s="200"/>
      <c r="D24" s="101" t="s">
        <v>40</v>
      </c>
      <c r="E24" s="98"/>
      <c r="F24" s="115"/>
      <c r="G24" s="113">
        <v>1</v>
      </c>
      <c r="H24" s="102">
        <v>100000</v>
      </c>
      <c r="I24" s="108"/>
      <c r="J24" s="108"/>
      <c r="K24" s="104">
        <f t="shared" si="0"/>
        <v>100000</v>
      </c>
      <c r="L24" s="105">
        <v>1</v>
      </c>
      <c r="M24" s="69">
        <v>100000</v>
      </c>
      <c r="N24" s="69">
        <f t="shared" si="1"/>
        <v>100000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>
      <c r="A25" s="2" t="s">
        <v>12</v>
      </c>
      <c r="B25" s="117"/>
      <c r="C25" s="117"/>
      <c r="D25" s="118" t="s">
        <v>13</v>
      </c>
      <c r="E25" s="119"/>
      <c r="F25" s="120"/>
      <c r="G25" s="121">
        <f>SUM(G9:G24)</f>
        <v>15.86</v>
      </c>
      <c r="H25" s="120">
        <f>SUM(H9:H24)</f>
        <v>1855000</v>
      </c>
      <c r="I25" s="122"/>
      <c r="J25" s="122"/>
      <c r="K25" s="123">
        <f>SUM(K9:K24)</f>
        <v>1871950</v>
      </c>
      <c r="L25" s="83"/>
      <c r="M25" s="66"/>
      <c r="N25" s="67">
        <f>SUM(N9:N24)</f>
        <v>1781950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2.25" customHeight="1">
      <c r="A26" s="2"/>
      <c r="B26" s="29"/>
      <c r="C26" s="198" t="s">
        <v>61</v>
      </c>
      <c r="D26" s="198"/>
      <c r="E26" s="198"/>
      <c r="F26" s="198"/>
      <c r="G26" s="198"/>
      <c r="H26" s="198"/>
      <c r="I26" s="198"/>
      <c r="J26" s="198"/>
      <c r="K26" s="198"/>
      <c r="L26" s="19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2"/>
      <c r="B27" s="2"/>
      <c r="C27" s="2"/>
      <c r="D27" s="59"/>
      <c r="E27" s="60"/>
      <c r="F27" s="61"/>
      <c r="G27" s="62"/>
      <c r="H27" s="61"/>
      <c r="I27" s="63"/>
      <c r="J27" s="63"/>
      <c r="K27" s="63"/>
      <c r="L27" s="3"/>
      <c r="M27" s="3"/>
      <c r="N27" s="3">
        <f>SUM(N25-K25)</f>
        <v>-90000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8"/>
      <c r="B28" s="18"/>
      <c r="C28" s="18"/>
      <c r="F28" s="19"/>
      <c r="G28" s="19"/>
      <c r="H28" s="19"/>
      <c r="K28" s="20"/>
    </row>
    <row r="29" spans="1:26" ht="19.5" customHeight="1">
      <c r="A29" s="18"/>
      <c r="B29" s="18"/>
      <c r="C29" s="18"/>
      <c r="D29" s="53" t="s">
        <v>60</v>
      </c>
      <c r="E29" s="53"/>
      <c r="F29" s="52"/>
      <c r="G29" s="53"/>
      <c r="H29" s="18"/>
      <c r="K29" s="22"/>
      <c r="N29" s="68">
        <f>SUM(N27*12)</f>
        <v>-1080000</v>
      </c>
    </row>
    <row r="30" spans="1:26" ht="12.75" customHeight="1">
      <c r="A30" s="18"/>
      <c r="B30" s="18"/>
      <c r="C30" s="18"/>
      <c r="F30" s="19"/>
      <c r="G30" s="19"/>
      <c r="H30" s="23"/>
    </row>
    <row r="31" spans="1:26" ht="12.75" customHeight="1">
      <c r="A31" s="18"/>
      <c r="B31" s="18"/>
      <c r="C31" s="18"/>
      <c r="F31" s="19"/>
      <c r="G31" s="19"/>
      <c r="H31" s="19"/>
    </row>
    <row r="32" spans="1:26" ht="12.75" customHeight="1">
      <c r="A32" s="18"/>
      <c r="B32" s="18"/>
      <c r="C32" s="18"/>
      <c r="F32" s="19"/>
      <c r="G32" s="19"/>
      <c r="H32" s="19"/>
    </row>
    <row r="33" spans="1:8" ht="12.75" customHeight="1">
      <c r="A33" s="18"/>
      <c r="B33" s="18"/>
      <c r="C33" s="18"/>
      <c r="F33" s="19"/>
      <c r="G33" s="19"/>
      <c r="H33" s="19"/>
    </row>
    <row r="34" spans="1:8" ht="12.75" customHeight="1">
      <c r="A34" s="18"/>
      <c r="B34" s="18"/>
      <c r="C34" s="18"/>
      <c r="F34" s="19"/>
      <c r="G34" s="19"/>
      <c r="H34" s="19"/>
    </row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10">
    <mergeCell ref="C26:L26"/>
    <mergeCell ref="C9:C24"/>
    <mergeCell ref="I1:K1"/>
    <mergeCell ref="H2:K2"/>
    <mergeCell ref="B3:F3"/>
    <mergeCell ref="H3:K3"/>
    <mergeCell ref="B5:K5"/>
    <mergeCell ref="C6:D6"/>
    <mergeCell ref="J6:K6"/>
    <mergeCell ref="H4:K4"/>
  </mergeCells>
  <pageMargins left="0.7" right="0.7" top="0.75" bottom="0.75" header="0.3" footer="0.3"/>
  <pageSetup paperSize="9" scale="5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0"/>
  <sheetViews>
    <sheetView zoomScale="80" zoomScaleNormal="80" workbookViewId="0">
      <selection activeCell="O4" sqref="O4"/>
    </sheetView>
  </sheetViews>
  <sheetFormatPr defaultColWidth="14.42578125" defaultRowHeight="15"/>
  <cols>
    <col min="1" max="1" width="1.140625" customWidth="1"/>
    <col min="2" max="2" width="5.5703125" customWidth="1"/>
    <col min="3" max="3" width="21.140625" customWidth="1"/>
    <col min="4" max="4" width="30.140625" customWidth="1"/>
    <col min="5" max="5" width="12.28515625" customWidth="1"/>
    <col min="6" max="6" width="13.5703125" customWidth="1"/>
    <col min="7" max="7" width="14.42578125" customWidth="1"/>
    <col min="8" max="8" width="15.85546875" customWidth="1"/>
    <col min="9" max="9" width="9.28515625" customWidth="1"/>
    <col min="10" max="10" width="13.85546875" customWidth="1"/>
    <col min="11" max="11" width="22.85546875" customWidth="1"/>
    <col min="12" max="12" width="9.28515625" hidden="1" customWidth="1"/>
    <col min="13" max="13" width="11.85546875" hidden="1" customWidth="1"/>
    <col min="14" max="14" width="6.28515625" hidden="1" customWidth="1"/>
    <col min="15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1.285156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1.285156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1.285156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1.285156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1.285156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1.285156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1.285156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1.285156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1.285156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1.285156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1.285156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1.285156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1.285156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1.285156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1.285156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1.285156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1.285156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1.285156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1.285156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1.285156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1.285156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1.285156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1.285156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1.285156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1.285156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1.285156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1.285156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1.285156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1.285156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1.285156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1.285156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1.285156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1.285156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1.285156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1.285156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1.285156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1.285156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1.285156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1.285156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1.285156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1.285156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1.285156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1.285156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1.285156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1.285156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1.285156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1.285156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1.285156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1.285156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1.285156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1.285156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1.285156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1.285156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1.285156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1.285156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1.285156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1.285156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1.285156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1.285156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1.285156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1.285156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1.285156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1.285156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22.5" customHeight="1">
      <c r="H1" s="1"/>
      <c r="I1" s="206" t="s">
        <v>73</v>
      </c>
      <c r="J1" s="207"/>
      <c r="K1" s="207"/>
    </row>
    <row r="2" spans="1:26" ht="17.25" customHeight="1">
      <c r="H2" s="172" t="s">
        <v>17</v>
      </c>
      <c r="I2" s="173"/>
      <c r="J2" s="173"/>
      <c r="K2" s="173"/>
    </row>
    <row r="3" spans="1:26" ht="16.5" customHeight="1">
      <c r="A3" s="2"/>
      <c r="B3" s="190"/>
      <c r="C3" s="191"/>
      <c r="D3" s="191"/>
      <c r="E3" s="191"/>
      <c r="F3" s="191"/>
      <c r="G3" s="3"/>
      <c r="H3" s="203" t="s">
        <v>64</v>
      </c>
      <c r="I3" s="208"/>
      <c r="J3" s="208"/>
      <c r="K3" s="20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60" customFormat="1" ht="16.5" customHeight="1">
      <c r="A4" s="2"/>
      <c r="B4" s="159"/>
      <c r="G4" s="3"/>
      <c r="H4" s="203" t="s">
        <v>67</v>
      </c>
      <c r="I4" s="203"/>
      <c r="J4" s="203"/>
      <c r="K4" s="20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60" customFormat="1" ht="16.5" customHeight="1">
      <c r="A5" s="2"/>
      <c r="B5" s="159"/>
      <c r="G5" s="3"/>
      <c r="H5" s="161"/>
      <c r="I5" s="162"/>
      <c r="J5" s="162"/>
      <c r="K5" s="16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78" customFormat="1" ht="16.5" customHeight="1">
      <c r="A6" s="2"/>
      <c r="B6" s="77"/>
      <c r="E6" s="211" t="s">
        <v>50</v>
      </c>
      <c r="F6" s="211"/>
      <c r="G6" s="211"/>
      <c r="H6" s="79"/>
      <c r="I6" s="91"/>
      <c r="J6" s="91"/>
      <c r="K6" s="9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.6" customHeight="1">
      <c r="A7" s="2"/>
      <c r="B7" s="209" t="s">
        <v>72</v>
      </c>
      <c r="C7" s="210"/>
      <c r="D7" s="210"/>
      <c r="E7" s="210"/>
      <c r="F7" s="210"/>
      <c r="G7" s="210"/>
      <c r="H7" s="210"/>
      <c r="I7" s="210"/>
      <c r="J7" s="210"/>
      <c r="K7" s="2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"/>
      <c r="B8" s="2"/>
      <c r="C8" s="178" t="s">
        <v>0</v>
      </c>
      <c r="D8" s="179"/>
      <c r="E8" s="4"/>
      <c r="F8" s="2"/>
      <c r="G8" s="5" t="s">
        <v>16</v>
      </c>
      <c r="H8" s="5"/>
      <c r="I8" s="3"/>
      <c r="J8" s="188"/>
      <c r="K8" s="18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6.25" customHeight="1">
      <c r="A9" s="2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85" t="s">
        <v>10</v>
      </c>
      <c r="L9" s="66"/>
      <c r="M9" s="66"/>
      <c r="N9" s="6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>
      <c r="A10" s="2"/>
      <c r="B10" s="6">
        <v>1</v>
      </c>
      <c r="C10" s="6">
        <v>2</v>
      </c>
      <c r="D10" s="6">
        <v>3</v>
      </c>
      <c r="E10" s="6">
        <v>4</v>
      </c>
      <c r="F10" s="7">
        <v>5</v>
      </c>
      <c r="G10" s="7">
        <v>6</v>
      </c>
      <c r="H10" s="7">
        <v>7</v>
      </c>
      <c r="I10" s="6">
        <v>8</v>
      </c>
      <c r="J10" s="6">
        <v>9</v>
      </c>
      <c r="K10" s="85">
        <v>10</v>
      </c>
      <c r="L10" s="66"/>
      <c r="M10" s="66"/>
      <c r="N10" s="6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>
      <c r="A11" s="2"/>
      <c r="B11" s="6">
        <v>1</v>
      </c>
      <c r="C11" s="168" t="s">
        <v>72</v>
      </c>
      <c r="D11" s="51" t="s">
        <v>30</v>
      </c>
      <c r="E11" s="6"/>
      <c r="F11" s="7"/>
      <c r="G11" s="16">
        <v>1</v>
      </c>
      <c r="H11" s="16">
        <v>220000</v>
      </c>
      <c r="I11" s="34"/>
      <c r="J11" s="34"/>
      <c r="K11" s="86">
        <f t="shared" ref="K11:K16" si="0">H11*G11</f>
        <v>220000</v>
      </c>
      <c r="L11" s="71">
        <v>1</v>
      </c>
      <c r="M11" s="69">
        <v>200000</v>
      </c>
      <c r="N11" s="69">
        <f>SUM(L11*M11)</f>
        <v>200000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9.75" customHeight="1">
      <c r="A12" s="2"/>
      <c r="B12" s="6">
        <v>2</v>
      </c>
      <c r="C12" s="212"/>
      <c r="D12" s="10" t="s">
        <v>45</v>
      </c>
      <c r="E12" s="6"/>
      <c r="F12" s="7"/>
      <c r="G12" s="11">
        <v>1</v>
      </c>
      <c r="H12" s="12">
        <v>130000</v>
      </c>
      <c r="I12" s="13"/>
      <c r="J12" s="13"/>
      <c r="K12" s="86">
        <f t="shared" ref="K12" si="1">H12*G12</f>
        <v>130000</v>
      </c>
      <c r="L12" s="71">
        <v>1</v>
      </c>
      <c r="M12" s="69">
        <v>130000</v>
      </c>
      <c r="N12" s="69">
        <f>SUM(L12*M12)</f>
        <v>130000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>
      <c r="A13" s="2"/>
      <c r="B13" s="6">
        <v>3</v>
      </c>
      <c r="C13" s="212"/>
      <c r="D13" s="42" t="s">
        <v>31</v>
      </c>
      <c r="E13" s="6"/>
      <c r="F13" s="7"/>
      <c r="G13" s="11">
        <v>1</v>
      </c>
      <c r="H13" s="16">
        <v>140000</v>
      </c>
      <c r="I13" s="13"/>
      <c r="J13" s="13"/>
      <c r="K13" s="86">
        <f t="shared" si="0"/>
        <v>140000</v>
      </c>
      <c r="L13" s="69">
        <v>1</v>
      </c>
      <c r="M13" s="69">
        <v>140000</v>
      </c>
      <c r="N13" s="69">
        <f t="shared" ref="N13:N31" si="2">SUM(L13*M13)</f>
        <v>140000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2"/>
      <c r="B14" s="6">
        <v>4</v>
      </c>
      <c r="C14" s="212"/>
      <c r="D14" s="10" t="s">
        <v>18</v>
      </c>
      <c r="E14" s="6"/>
      <c r="F14" s="7"/>
      <c r="G14" s="11">
        <v>1</v>
      </c>
      <c r="H14" s="12">
        <v>105000</v>
      </c>
      <c r="I14" s="13"/>
      <c r="J14" s="13"/>
      <c r="K14" s="86">
        <f t="shared" si="0"/>
        <v>105000</v>
      </c>
      <c r="L14" s="69">
        <v>1</v>
      </c>
      <c r="M14" s="69">
        <v>105000</v>
      </c>
      <c r="N14" s="69">
        <f t="shared" si="2"/>
        <v>105000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>
      <c r="A15" s="2"/>
      <c r="B15" s="6">
        <v>5</v>
      </c>
      <c r="C15" s="212"/>
      <c r="D15" s="42" t="s">
        <v>34</v>
      </c>
      <c r="E15" s="6"/>
      <c r="F15" s="7"/>
      <c r="G15" s="31">
        <v>1</v>
      </c>
      <c r="H15" s="16">
        <v>125000</v>
      </c>
      <c r="I15" s="13"/>
      <c r="J15" s="13"/>
      <c r="K15" s="86">
        <f t="shared" si="0"/>
        <v>125000</v>
      </c>
      <c r="L15" s="69">
        <v>1</v>
      </c>
      <c r="M15" s="69">
        <v>125000</v>
      </c>
      <c r="N15" s="69">
        <f t="shared" si="2"/>
        <v>125000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2"/>
      <c r="B16" s="6">
        <v>6</v>
      </c>
      <c r="C16" s="212"/>
      <c r="D16" s="42" t="s">
        <v>42</v>
      </c>
      <c r="E16" s="6"/>
      <c r="F16" s="7"/>
      <c r="G16" s="31">
        <v>2</v>
      </c>
      <c r="H16" s="16">
        <v>120000</v>
      </c>
      <c r="I16" s="13"/>
      <c r="J16" s="13"/>
      <c r="K16" s="86">
        <f t="shared" si="0"/>
        <v>240000</v>
      </c>
      <c r="L16" s="69">
        <v>2</v>
      </c>
      <c r="M16" s="69">
        <v>120000</v>
      </c>
      <c r="N16" s="69">
        <f t="shared" si="2"/>
        <v>240000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>
      <c r="A17" s="2"/>
      <c r="B17" s="6">
        <v>7</v>
      </c>
      <c r="C17" s="212"/>
      <c r="D17" s="42" t="s">
        <v>35</v>
      </c>
      <c r="E17" s="6"/>
      <c r="F17" s="7"/>
      <c r="G17" s="11">
        <v>8.9600000000000009</v>
      </c>
      <c r="H17" s="16">
        <v>120000</v>
      </c>
      <c r="I17" s="13"/>
      <c r="J17" s="13"/>
      <c r="K17" s="86">
        <f t="shared" ref="K17:K31" si="3">H17*G17</f>
        <v>1075200</v>
      </c>
      <c r="L17" s="69">
        <v>8.9600000000000009</v>
      </c>
      <c r="M17" s="69">
        <v>120000</v>
      </c>
      <c r="N17" s="69">
        <f t="shared" si="2"/>
        <v>1075200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>
      <c r="A18" s="2"/>
      <c r="B18" s="6">
        <v>8</v>
      </c>
      <c r="C18" s="212"/>
      <c r="D18" s="42" t="s">
        <v>36</v>
      </c>
      <c r="E18" s="6"/>
      <c r="F18" s="7"/>
      <c r="G18" s="11">
        <v>8</v>
      </c>
      <c r="H18" s="16">
        <v>115000</v>
      </c>
      <c r="I18" s="13"/>
      <c r="J18" s="13"/>
      <c r="K18" s="86">
        <f t="shared" si="3"/>
        <v>920000</v>
      </c>
      <c r="L18" s="69">
        <v>8</v>
      </c>
      <c r="M18" s="69">
        <v>115000</v>
      </c>
      <c r="N18" s="69">
        <f t="shared" si="2"/>
        <v>920000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>
      <c r="A19" s="2"/>
      <c r="B19" s="6">
        <v>9</v>
      </c>
      <c r="C19" s="212"/>
      <c r="D19" s="42" t="s">
        <v>33</v>
      </c>
      <c r="E19" s="6"/>
      <c r="F19" s="7"/>
      <c r="G19" s="31">
        <v>1</v>
      </c>
      <c r="H19" s="16">
        <v>100000</v>
      </c>
      <c r="I19" s="13"/>
      <c r="J19" s="13"/>
      <c r="K19" s="86">
        <f t="shared" si="3"/>
        <v>100000</v>
      </c>
      <c r="L19" s="69">
        <v>1</v>
      </c>
      <c r="M19" s="69">
        <v>100000</v>
      </c>
      <c r="N19" s="69">
        <f t="shared" si="2"/>
        <v>100000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>
      <c r="A20" s="2"/>
      <c r="B20" s="6">
        <v>10</v>
      </c>
      <c r="C20" s="212"/>
      <c r="D20" s="42" t="s">
        <v>29</v>
      </c>
      <c r="E20" s="6"/>
      <c r="F20" s="7"/>
      <c r="G20" s="11">
        <v>1</v>
      </c>
      <c r="H20" s="16">
        <v>110000</v>
      </c>
      <c r="I20" s="13"/>
      <c r="J20" s="13"/>
      <c r="K20" s="86">
        <f t="shared" si="3"/>
        <v>110000</v>
      </c>
      <c r="L20" s="69">
        <v>1</v>
      </c>
      <c r="M20" s="69">
        <v>110000</v>
      </c>
      <c r="N20" s="69">
        <f t="shared" si="2"/>
        <v>110000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2"/>
      <c r="B21" s="6">
        <v>11</v>
      </c>
      <c r="C21" s="212"/>
      <c r="D21" s="8" t="s">
        <v>11</v>
      </c>
      <c r="E21" s="6"/>
      <c r="F21" s="9"/>
      <c r="G21" s="49">
        <v>1</v>
      </c>
      <c r="H21" s="16">
        <v>110000</v>
      </c>
      <c r="I21" s="13"/>
      <c r="J21" s="13"/>
      <c r="K21" s="86">
        <f t="shared" ref="K21" si="4">H21*G21</f>
        <v>110000</v>
      </c>
      <c r="L21" s="69">
        <v>1</v>
      </c>
      <c r="M21" s="69">
        <v>110000</v>
      </c>
      <c r="N21" s="69">
        <f t="shared" si="2"/>
        <v>110000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3.25" customHeight="1">
      <c r="A22" s="2"/>
      <c r="B22" s="6">
        <v>12</v>
      </c>
      <c r="C22" s="212"/>
      <c r="D22" s="42" t="s">
        <v>37</v>
      </c>
      <c r="E22" s="6"/>
      <c r="F22" s="9"/>
      <c r="G22" s="11">
        <v>2</v>
      </c>
      <c r="H22" s="16">
        <v>115000</v>
      </c>
      <c r="I22" s="13"/>
      <c r="J22" s="13"/>
      <c r="K22" s="86">
        <f t="shared" si="3"/>
        <v>230000</v>
      </c>
      <c r="L22" s="69">
        <v>2</v>
      </c>
      <c r="M22" s="69">
        <v>115000</v>
      </c>
      <c r="N22" s="69">
        <f t="shared" si="2"/>
        <v>230000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.6" customHeight="1">
      <c r="A23" s="2"/>
      <c r="B23" s="6">
        <v>13</v>
      </c>
      <c r="C23" s="212"/>
      <c r="D23" s="42" t="s">
        <v>38</v>
      </c>
      <c r="E23" s="6"/>
      <c r="F23" s="9"/>
      <c r="G23" s="31">
        <v>1</v>
      </c>
      <c r="H23" s="16">
        <v>105000</v>
      </c>
      <c r="I23" s="13"/>
      <c r="J23" s="13"/>
      <c r="K23" s="86">
        <f t="shared" si="3"/>
        <v>105000</v>
      </c>
      <c r="L23" s="69">
        <v>1</v>
      </c>
      <c r="M23" s="69">
        <v>105000</v>
      </c>
      <c r="N23" s="69">
        <f t="shared" si="2"/>
        <v>105000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3.25" customHeight="1">
      <c r="A24" s="2"/>
      <c r="B24" s="6">
        <v>14</v>
      </c>
      <c r="C24" s="212"/>
      <c r="D24" s="10" t="s">
        <v>21</v>
      </c>
      <c r="E24" s="6"/>
      <c r="F24" s="9"/>
      <c r="G24" s="31">
        <v>0.25</v>
      </c>
      <c r="H24" s="16">
        <v>100000</v>
      </c>
      <c r="I24" s="13"/>
      <c r="J24" s="13"/>
      <c r="K24" s="86">
        <f t="shared" si="3"/>
        <v>25000</v>
      </c>
      <c r="L24" s="69">
        <v>0.25</v>
      </c>
      <c r="M24" s="69">
        <v>100000</v>
      </c>
      <c r="N24" s="69">
        <f t="shared" si="2"/>
        <v>25000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.75" customHeight="1">
      <c r="A25" s="2"/>
      <c r="B25" s="6">
        <v>15</v>
      </c>
      <c r="C25" s="212"/>
      <c r="D25" s="10" t="s">
        <v>20</v>
      </c>
      <c r="E25" s="6"/>
      <c r="F25" s="9"/>
      <c r="G25" s="11">
        <v>0.5</v>
      </c>
      <c r="H25" s="16">
        <v>100000</v>
      </c>
      <c r="I25" s="13"/>
      <c r="J25" s="13"/>
      <c r="K25" s="86">
        <f t="shared" si="3"/>
        <v>50000</v>
      </c>
      <c r="L25" s="69">
        <v>0.5</v>
      </c>
      <c r="M25" s="69">
        <v>100000</v>
      </c>
      <c r="N25" s="69">
        <f t="shared" si="2"/>
        <v>50000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2"/>
      <c r="B26" s="6">
        <v>16</v>
      </c>
      <c r="C26" s="212"/>
      <c r="D26" s="8" t="s">
        <v>24</v>
      </c>
      <c r="E26" s="6"/>
      <c r="F26" s="9"/>
      <c r="G26" s="11">
        <v>0.5</v>
      </c>
      <c r="H26" s="16">
        <v>100000</v>
      </c>
      <c r="I26" s="13"/>
      <c r="J26" s="13"/>
      <c r="K26" s="86">
        <f t="shared" si="3"/>
        <v>50000</v>
      </c>
      <c r="L26" s="69">
        <v>0.5</v>
      </c>
      <c r="M26" s="69">
        <v>100000</v>
      </c>
      <c r="N26" s="69">
        <f t="shared" si="2"/>
        <v>50000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9" customFormat="1" ht="19.5" customHeight="1">
      <c r="A27" s="46"/>
      <c r="B27" s="6">
        <v>17</v>
      </c>
      <c r="C27" s="212"/>
      <c r="D27" s="64" t="s">
        <v>19</v>
      </c>
      <c r="E27" s="7"/>
      <c r="F27" s="9"/>
      <c r="G27" s="11">
        <v>2</v>
      </c>
      <c r="H27" s="16">
        <v>100000</v>
      </c>
      <c r="I27" s="16"/>
      <c r="J27" s="16"/>
      <c r="K27" s="90">
        <f t="shared" si="3"/>
        <v>200000</v>
      </c>
      <c r="L27" s="70">
        <v>2</v>
      </c>
      <c r="M27" s="70">
        <v>100000</v>
      </c>
      <c r="N27" s="70">
        <f t="shared" si="2"/>
        <v>200000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8" customHeight="1">
      <c r="A28" s="2"/>
      <c r="B28" s="6">
        <v>18</v>
      </c>
      <c r="C28" s="212"/>
      <c r="D28" s="51" t="s">
        <v>39</v>
      </c>
      <c r="E28" s="6"/>
      <c r="F28" s="9"/>
      <c r="G28" s="11">
        <v>1</v>
      </c>
      <c r="H28" s="16">
        <v>100000</v>
      </c>
      <c r="I28" s="13"/>
      <c r="J28" s="13"/>
      <c r="K28" s="86">
        <f t="shared" si="3"/>
        <v>100000</v>
      </c>
      <c r="L28" s="69">
        <v>1</v>
      </c>
      <c r="M28" s="69">
        <v>100000</v>
      </c>
      <c r="N28" s="69">
        <f t="shared" si="2"/>
        <v>100000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>
      <c r="A29" s="2"/>
      <c r="B29" s="6">
        <v>19</v>
      </c>
      <c r="C29" s="212"/>
      <c r="D29" s="51" t="s">
        <v>40</v>
      </c>
      <c r="E29" s="6"/>
      <c r="F29" s="9"/>
      <c r="G29" s="31">
        <v>1</v>
      </c>
      <c r="H29" s="16">
        <v>100000</v>
      </c>
      <c r="I29" s="13"/>
      <c r="J29" s="13"/>
      <c r="K29" s="86">
        <f t="shared" si="3"/>
        <v>100000</v>
      </c>
      <c r="L29" s="69">
        <v>1</v>
      </c>
      <c r="M29" s="69">
        <v>100000</v>
      </c>
      <c r="N29" s="69">
        <f t="shared" si="2"/>
        <v>100000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2"/>
      <c r="B30" s="6">
        <v>20</v>
      </c>
      <c r="C30" s="212"/>
      <c r="D30" s="8" t="s">
        <v>23</v>
      </c>
      <c r="E30" s="6"/>
      <c r="F30" s="9"/>
      <c r="G30" s="31">
        <v>1</v>
      </c>
      <c r="H30" s="16">
        <v>100000</v>
      </c>
      <c r="I30" s="13"/>
      <c r="J30" s="13"/>
      <c r="K30" s="86">
        <f t="shared" si="3"/>
        <v>100000</v>
      </c>
      <c r="L30" s="69">
        <v>1</v>
      </c>
      <c r="M30" s="69">
        <v>100000</v>
      </c>
      <c r="N30" s="69">
        <f t="shared" si="2"/>
        <v>100000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2"/>
      <c r="B31" s="6">
        <v>21</v>
      </c>
      <c r="C31" s="213"/>
      <c r="D31" s="8" t="s">
        <v>22</v>
      </c>
      <c r="E31" s="6"/>
      <c r="F31" s="9"/>
      <c r="G31" s="31">
        <v>2</v>
      </c>
      <c r="H31" s="16">
        <v>100000</v>
      </c>
      <c r="I31" s="13"/>
      <c r="J31" s="13"/>
      <c r="K31" s="86">
        <f t="shared" si="3"/>
        <v>200000</v>
      </c>
      <c r="L31" s="69">
        <v>2</v>
      </c>
      <c r="M31" s="69">
        <v>100000</v>
      </c>
      <c r="N31" s="69">
        <f t="shared" si="2"/>
        <v>200000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2" t="s">
        <v>12</v>
      </c>
      <c r="B32" s="17"/>
      <c r="C32" s="17"/>
      <c r="D32" s="155" t="s">
        <v>13</v>
      </c>
      <c r="E32" s="163"/>
      <c r="F32" s="152"/>
      <c r="G32" s="151">
        <f>SUM(G11:G31)</f>
        <v>38.21</v>
      </c>
      <c r="H32" s="151">
        <f>SUM(H11:H31)</f>
        <v>2415000</v>
      </c>
      <c r="I32" s="151"/>
      <c r="J32" s="151"/>
      <c r="K32" s="164">
        <f t="shared" ref="K32" si="5">SUM(K11:K31)</f>
        <v>4435200</v>
      </c>
      <c r="L32" s="66"/>
      <c r="M32" s="66"/>
      <c r="N32" s="67">
        <f>SUM(N10:N31)</f>
        <v>4415200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14" ht="16.5" customHeight="1">
      <c r="A33" s="18"/>
      <c r="B33" s="18"/>
      <c r="C33" s="181" t="s">
        <v>61</v>
      </c>
      <c r="D33" s="181"/>
      <c r="E33" s="181"/>
      <c r="F33" s="181"/>
      <c r="G33" s="181"/>
      <c r="H33" s="181"/>
      <c r="I33" s="181"/>
      <c r="J33" s="181"/>
      <c r="K33" s="181"/>
      <c r="L33" s="181"/>
    </row>
    <row r="34" spans="1:14" ht="12.75" customHeight="1">
      <c r="A34" s="18"/>
      <c r="B34" s="18"/>
      <c r="C34" s="18"/>
      <c r="F34" s="18"/>
      <c r="H34" s="18"/>
      <c r="K34" s="22"/>
      <c r="N34">
        <f>SUM(N32-K32)</f>
        <v>-20000</v>
      </c>
    </row>
    <row r="35" spans="1:14" ht="24.75" customHeight="1">
      <c r="A35" s="18"/>
      <c r="B35" s="18"/>
      <c r="C35" s="18"/>
      <c r="D35" s="211" t="s">
        <v>28</v>
      </c>
      <c r="E35" s="211"/>
      <c r="F35" s="211"/>
      <c r="G35" s="211"/>
      <c r="H35" s="211"/>
      <c r="N35" s="68">
        <f>SUM(N34*12)</f>
        <v>-240000</v>
      </c>
    </row>
    <row r="36" spans="1:14" ht="12.75" customHeight="1">
      <c r="A36" s="18"/>
      <c r="B36" s="18"/>
      <c r="C36" s="18"/>
      <c r="K36" s="22"/>
    </row>
    <row r="37" spans="1:14" ht="12.75" customHeight="1">
      <c r="A37" s="18"/>
      <c r="B37" s="18"/>
      <c r="C37" s="18"/>
    </row>
    <row r="38" spans="1:14" ht="12.75" customHeight="1">
      <c r="A38" s="18"/>
      <c r="B38" s="18"/>
      <c r="C38" s="18"/>
    </row>
    <row r="39" spans="1:14" ht="12.75" customHeight="1">
      <c r="A39" s="18"/>
      <c r="B39" s="18"/>
      <c r="C39" s="18"/>
    </row>
    <row r="40" spans="1:14" ht="12.75" customHeight="1">
      <c r="A40" s="18"/>
      <c r="B40" s="18"/>
      <c r="C40" s="18"/>
    </row>
    <row r="41" spans="1:14" ht="12.75" customHeight="1">
      <c r="A41" s="18"/>
      <c r="B41" s="18"/>
      <c r="C41" s="18"/>
    </row>
    <row r="42" spans="1:14" ht="12.75" customHeight="1"/>
    <row r="43" spans="1:14" ht="12.75" customHeight="1">
      <c r="F43" s="18"/>
      <c r="H43" s="18"/>
    </row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</sheetData>
  <mergeCells count="12">
    <mergeCell ref="D35:H35"/>
    <mergeCell ref="C33:L33"/>
    <mergeCell ref="C8:D8"/>
    <mergeCell ref="J8:K8"/>
    <mergeCell ref="C11:C31"/>
    <mergeCell ref="I1:K1"/>
    <mergeCell ref="H2:K2"/>
    <mergeCell ref="B3:F3"/>
    <mergeCell ref="H3:K3"/>
    <mergeCell ref="B7:K7"/>
    <mergeCell ref="E6:G6"/>
    <mergeCell ref="H4:K4"/>
  </mergeCells>
  <pageMargins left="0.7" right="0.7" top="0.75" bottom="0.75" header="0.3" footer="0.3"/>
  <pageSetup paperSize="9" scale="51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zoomScale="80" zoomScaleNormal="80" workbookViewId="0">
      <selection activeCell="O3" sqref="O3"/>
    </sheetView>
  </sheetViews>
  <sheetFormatPr defaultColWidth="14.42578125" defaultRowHeight="15"/>
  <cols>
    <col min="1" max="1" width="1.140625" customWidth="1"/>
    <col min="2" max="2" width="5.5703125" customWidth="1"/>
    <col min="3" max="3" width="25.42578125" customWidth="1"/>
    <col min="4" max="4" width="25" customWidth="1"/>
    <col min="5" max="5" width="11.5703125" customWidth="1"/>
    <col min="6" max="6" width="13.5703125" customWidth="1"/>
    <col min="7" max="8" width="16.42578125" customWidth="1"/>
    <col min="9" max="9" width="11.7109375" customWidth="1"/>
    <col min="10" max="10" width="13.28515625" customWidth="1"/>
    <col min="11" max="11" width="20.85546875" customWidth="1"/>
    <col min="12" max="12" width="9" hidden="1" customWidth="1"/>
    <col min="13" max="13" width="10.42578125" hidden="1" customWidth="1"/>
    <col min="14" max="14" width="13.140625" hidden="1" customWidth="1"/>
    <col min="15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1.285156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1.285156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1.285156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1.285156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1.285156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1.285156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1.285156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1.285156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1.285156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1.285156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1.285156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1.285156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1.285156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1.285156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1.285156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1.285156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1.285156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1.285156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1.285156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1.285156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1.285156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1.285156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1.285156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1.285156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1.285156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1.285156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1.285156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1.285156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1.285156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1.285156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1.285156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1.285156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1.285156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1.285156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1.285156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1.285156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1.285156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1.285156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1.285156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1.285156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1.285156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1.285156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1.285156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1.285156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1.285156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1.285156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1.285156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1.285156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1.285156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1.285156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1.285156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1.285156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1.285156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1.285156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1.285156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1.285156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1.285156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1.285156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1.285156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1.285156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1.285156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1.285156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1.285156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14.25" customHeight="1">
      <c r="H1" s="1"/>
      <c r="I1" s="170" t="s">
        <v>74</v>
      </c>
      <c r="J1" s="171"/>
      <c r="K1" s="171"/>
    </row>
    <row r="2" spans="1:26" ht="17.25" customHeight="1">
      <c r="H2" s="172" t="s">
        <v>25</v>
      </c>
      <c r="I2" s="173"/>
      <c r="J2" s="173"/>
      <c r="K2" s="173"/>
    </row>
    <row r="3" spans="1:26" s="78" customFormat="1" ht="17.25" customHeight="1">
      <c r="H3" s="203" t="s">
        <v>63</v>
      </c>
      <c r="I3" s="204"/>
      <c r="J3" s="204"/>
      <c r="K3" s="204"/>
    </row>
    <row r="4" spans="1:26" s="78" customFormat="1" ht="17.25" customHeight="1">
      <c r="H4" s="172" t="s">
        <v>67</v>
      </c>
      <c r="I4" s="172"/>
      <c r="J4" s="172"/>
      <c r="K4" s="172"/>
    </row>
    <row r="5" spans="1:26" ht="26.25" customHeight="1">
      <c r="A5" s="2"/>
      <c r="B5" s="29"/>
      <c r="C5" s="29"/>
      <c r="D5" s="29"/>
      <c r="E5" s="217" t="s">
        <v>50</v>
      </c>
      <c r="F5" s="217"/>
      <c r="G5" s="217"/>
      <c r="H5" s="217"/>
      <c r="I5" s="154"/>
      <c r="J5" s="154"/>
      <c r="K5" s="15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8.450000000000003" customHeight="1">
      <c r="A6" s="2"/>
      <c r="B6" s="215" t="s">
        <v>70</v>
      </c>
      <c r="C6" s="216"/>
      <c r="D6" s="216"/>
      <c r="E6" s="216"/>
      <c r="F6" s="216"/>
      <c r="G6" s="216"/>
      <c r="H6" s="216"/>
      <c r="I6" s="216"/>
      <c r="J6" s="216"/>
      <c r="K6" s="21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2"/>
      <c r="B7" s="2"/>
      <c r="C7" s="178" t="s">
        <v>0</v>
      </c>
      <c r="D7" s="179"/>
      <c r="E7" s="50"/>
      <c r="F7" s="2"/>
      <c r="G7" s="44" t="s">
        <v>15</v>
      </c>
      <c r="H7" s="5"/>
      <c r="I7" s="3"/>
      <c r="J7" s="188"/>
      <c r="K7" s="18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2"/>
      <c r="B8" s="6" t="s">
        <v>1</v>
      </c>
      <c r="C8" s="128" t="s">
        <v>2</v>
      </c>
      <c r="D8" s="128" t="s">
        <v>3</v>
      </c>
      <c r="E8" s="128" t="s">
        <v>4</v>
      </c>
      <c r="F8" s="128" t="s">
        <v>5</v>
      </c>
      <c r="G8" s="128" t="s">
        <v>6</v>
      </c>
      <c r="H8" s="128" t="s">
        <v>7</v>
      </c>
      <c r="I8" s="128" t="s">
        <v>8</v>
      </c>
      <c r="J8" s="128" t="s">
        <v>9</v>
      </c>
      <c r="K8" s="129" t="s">
        <v>10</v>
      </c>
      <c r="L8" s="66"/>
      <c r="M8" s="66"/>
      <c r="N8" s="6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2"/>
      <c r="B9" s="6">
        <v>1</v>
      </c>
      <c r="C9" s="6">
        <v>2</v>
      </c>
      <c r="D9" s="6">
        <v>3</v>
      </c>
      <c r="E9" s="6">
        <v>4</v>
      </c>
      <c r="F9" s="7">
        <v>5</v>
      </c>
      <c r="G9" s="7">
        <v>6</v>
      </c>
      <c r="H9" s="7">
        <v>7</v>
      </c>
      <c r="I9" s="6">
        <v>8</v>
      </c>
      <c r="J9" s="6">
        <v>9</v>
      </c>
      <c r="K9" s="85">
        <v>10</v>
      </c>
      <c r="L9" s="66"/>
      <c r="M9" s="66"/>
      <c r="N9" s="6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2"/>
      <c r="B10" s="6">
        <v>1</v>
      </c>
      <c r="C10" s="168" t="s">
        <v>56</v>
      </c>
      <c r="D10" s="8" t="s">
        <v>30</v>
      </c>
      <c r="E10" s="6"/>
      <c r="F10" s="7"/>
      <c r="G10" s="16">
        <v>1</v>
      </c>
      <c r="H10" s="16">
        <v>200000</v>
      </c>
      <c r="I10" s="34"/>
      <c r="J10" s="34"/>
      <c r="K10" s="86">
        <f t="shared" ref="K10:K19" si="0">H10*G10</f>
        <v>200000</v>
      </c>
      <c r="L10" s="69">
        <v>1</v>
      </c>
      <c r="M10" s="69">
        <v>180000</v>
      </c>
      <c r="N10" s="69">
        <f>SUM(L10*M10)</f>
        <v>180000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>
      <c r="A11" s="2"/>
      <c r="B11" s="6">
        <v>2</v>
      </c>
      <c r="C11" s="212"/>
      <c r="D11" s="8" t="s">
        <v>31</v>
      </c>
      <c r="E11" s="6"/>
      <c r="F11" s="7"/>
      <c r="G11" s="11">
        <v>1</v>
      </c>
      <c r="H11" s="16">
        <v>120000</v>
      </c>
      <c r="I11" s="13"/>
      <c r="J11" s="13"/>
      <c r="K11" s="86">
        <f t="shared" si="0"/>
        <v>120000</v>
      </c>
      <c r="L11" s="69">
        <v>1</v>
      </c>
      <c r="M11" s="69">
        <v>120000</v>
      </c>
      <c r="N11" s="69">
        <f t="shared" ref="N11:N24" si="1">SUM(L11*M11)</f>
        <v>120000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>
      <c r="A12" s="2"/>
      <c r="B12" s="6">
        <v>3</v>
      </c>
      <c r="C12" s="212"/>
      <c r="D12" s="8" t="s">
        <v>45</v>
      </c>
      <c r="E12" s="6"/>
      <c r="F12" s="7"/>
      <c r="G12" s="11">
        <v>1</v>
      </c>
      <c r="H12" s="12">
        <v>130000</v>
      </c>
      <c r="I12" s="13"/>
      <c r="J12" s="13"/>
      <c r="K12" s="86">
        <f t="shared" si="0"/>
        <v>130000</v>
      </c>
      <c r="L12" s="69">
        <v>1</v>
      </c>
      <c r="M12" s="69">
        <v>130000</v>
      </c>
      <c r="N12" s="69">
        <f t="shared" si="1"/>
        <v>130000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5" customFormat="1" ht="29.25" customHeight="1">
      <c r="A13" s="2"/>
      <c r="B13" s="6">
        <v>4</v>
      </c>
      <c r="C13" s="212"/>
      <c r="D13" s="8" t="s">
        <v>35</v>
      </c>
      <c r="E13" s="6"/>
      <c r="F13" s="7"/>
      <c r="G13" s="11">
        <v>5.6</v>
      </c>
      <c r="H13" s="16">
        <v>120000</v>
      </c>
      <c r="I13" s="43"/>
      <c r="J13" s="43"/>
      <c r="K13" s="86">
        <f t="shared" si="0"/>
        <v>672000</v>
      </c>
      <c r="L13" s="69">
        <v>5.6</v>
      </c>
      <c r="M13" s="69">
        <v>120000</v>
      </c>
      <c r="N13" s="69">
        <f t="shared" si="1"/>
        <v>672000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15" customFormat="1" ht="29.25" customHeight="1">
      <c r="A14" s="2"/>
      <c r="B14" s="6">
        <v>5</v>
      </c>
      <c r="C14" s="212"/>
      <c r="D14" s="8" t="s">
        <v>36</v>
      </c>
      <c r="E14" s="6"/>
      <c r="F14" s="7"/>
      <c r="G14" s="11">
        <v>5</v>
      </c>
      <c r="H14" s="16">
        <v>115000</v>
      </c>
      <c r="I14" s="43"/>
      <c r="J14" s="43"/>
      <c r="K14" s="86">
        <f t="shared" si="0"/>
        <v>575000</v>
      </c>
      <c r="L14" s="69">
        <v>5</v>
      </c>
      <c r="M14" s="69">
        <v>115000</v>
      </c>
      <c r="N14" s="69">
        <f t="shared" si="1"/>
        <v>575000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9" customFormat="1" ht="29.25" customHeight="1">
      <c r="A15" s="46"/>
      <c r="B15" s="6">
        <v>6</v>
      </c>
      <c r="C15" s="212"/>
      <c r="D15" s="138" t="s">
        <v>42</v>
      </c>
      <c r="E15" s="7"/>
      <c r="F15" s="7"/>
      <c r="G15" s="31">
        <v>1.25</v>
      </c>
      <c r="H15" s="16">
        <v>120000</v>
      </c>
      <c r="I15" s="16"/>
      <c r="J15" s="16"/>
      <c r="K15" s="90">
        <f t="shared" ref="K15:K18" si="2">H15*G15</f>
        <v>150000</v>
      </c>
      <c r="L15" s="70">
        <v>1.25</v>
      </c>
      <c r="M15" s="70">
        <v>120000</v>
      </c>
      <c r="N15" s="70">
        <f t="shared" si="1"/>
        <v>150000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29.25" customHeight="1">
      <c r="A16" s="2"/>
      <c r="B16" s="6">
        <v>7</v>
      </c>
      <c r="C16" s="212"/>
      <c r="D16" s="8" t="s">
        <v>29</v>
      </c>
      <c r="E16" s="6"/>
      <c r="F16" s="9"/>
      <c r="G16" s="11">
        <v>1</v>
      </c>
      <c r="H16" s="16">
        <v>110000</v>
      </c>
      <c r="I16" s="13"/>
      <c r="J16" s="13"/>
      <c r="K16" s="86">
        <f t="shared" si="2"/>
        <v>110000</v>
      </c>
      <c r="L16" s="69">
        <v>1</v>
      </c>
      <c r="M16" s="69">
        <v>110000</v>
      </c>
      <c r="N16" s="69">
        <f t="shared" si="1"/>
        <v>110000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>
      <c r="A17" s="2"/>
      <c r="B17" s="6">
        <v>8</v>
      </c>
      <c r="C17" s="212"/>
      <c r="D17" s="8" t="s">
        <v>41</v>
      </c>
      <c r="E17" s="6"/>
      <c r="F17" s="9"/>
      <c r="G17" s="31">
        <v>1</v>
      </c>
      <c r="H17" s="16">
        <v>110000</v>
      </c>
      <c r="I17" s="13"/>
      <c r="J17" s="13"/>
      <c r="K17" s="86">
        <f t="shared" si="2"/>
        <v>110000</v>
      </c>
      <c r="L17" s="69">
        <v>1</v>
      </c>
      <c r="M17" s="69">
        <v>110000</v>
      </c>
      <c r="N17" s="69">
        <f t="shared" si="1"/>
        <v>110000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>
      <c r="A18" s="2"/>
      <c r="B18" s="6">
        <v>9</v>
      </c>
      <c r="C18" s="212"/>
      <c r="D18" s="8" t="s">
        <v>34</v>
      </c>
      <c r="E18" s="6"/>
      <c r="F18" s="7"/>
      <c r="G18" s="31">
        <v>1</v>
      </c>
      <c r="H18" s="16">
        <v>105000</v>
      </c>
      <c r="I18" s="13"/>
      <c r="J18" s="13"/>
      <c r="K18" s="86">
        <f t="shared" si="2"/>
        <v>105000</v>
      </c>
      <c r="L18" s="69">
        <v>1</v>
      </c>
      <c r="M18" s="69">
        <v>105000</v>
      </c>
      <c r="N18" s="69">
        <f t="shared" si="1"/>
        <v>105000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>
      <c r="A19" s="2"/>
      <c r="B19" s="6">
        <v>10</v>
      </c>
      <c r="C19" s="212"/>
      <c r="D19" s="8" t="s">
        <v>33</v>
      </c>
      <c r="E19" s="6"/>
      <c r="F19" s="7"/>
      <c r="G19" s="31">
        <v>1</v>
      </c>
      <c r="H19" s="16">
        <v>100000</v>
      </c>
      <c r="I19" s="13"/>
      <c r="J19" s="13"/>
      <c r="K19" s="86">
        <f t="shared" si="0"/>
        <v>100000</v>
      </c>
      <c r="L19" s="69">
        <v>1</v>
      </c>
      <c r="M19" s="69">
        <v>100000</v>
      </c>
      <c r="N19" s="69">
        <f t="shared" si="1"/>
        <v>100000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>
      <c r="A20" s="2"/>
      <c r="B20" s="6">
        <v>11</v>
      </c>
      <c r="C20" s="212"/>
      <c r="D20" s="8" t="s">
        <v>37</v>
      </c>
      <c r="E20" s="6"/>
      <c r="F20" s="9"/>
      <c r="G20" s="11">
        <v>1</v>
      </c>
      <c r="H20" s="16">
        <v>115000</v>
      </c>
      <c r="I20" s="13"/>
      <c r="J20" s="13"/>
      <c r="K20" s="86">
        <f t="shared" ref="K20:K24" si="3">H20*G20</f>
        <v>115000</v>
      </c>
      <c r="L20" s="69">
        <v>1</v>
      </c>
      <c r="M20" s="69">
        <v>115000</v>
      </c>
      <c r="N20" s="69">
        <f t="shared" si="1"/>
        <v>115000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>
      <c r="A21" s="2"/>
      <c r="B21" s="6">
        <v>12</v>
      </c>
      <c r="C21" s="212"/>
      <c r="D21" s="8" t="s">
        <v>38</v>
      </c>
      <c r="E21" s="6"/>
      <c r="F21" s="9"/>
      <c r="G21" s="31">
        <v>1</v>
      </c>
      <c r="H21" s="16">
        <v>105000</v>
      </c>
      <c r="I21" s="13"/>
      <c r="J21" s="13"/>
      <c r="K21" s="86">
        <f t="shared" si="3"/>
        <v>105000</v>
      </c>
      <c r="L21" s="69">
        <v>1</v>
      </c>
      <c r="M21" s="69">
        <v>105000</v>
      </c>
      <c r="N21" s="69">
        <f t="shared" si="1"/>
        <v>105000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>
      <c r="A22" s="2"/>
      <c r="B22" s="6">
        <v>13</v>
      </c>
      <c r="C22" s="212"/>
      <c r="D22" s="8" t="s">
        <v>23</v>
      </c>
      <c r="E22" s="6"/>
      <c r="F22" s="9"/>
      <c r="G22" s="31">
        <v>0.5</v>
      </c>
      <c r="H22" s="16">
        <v>100000</v>
      </c>
      <c r="I22" s="13"/>
      <c r="J22" s="13"/>
      <c r="K22" s="86">
        <f t="shared" si="3"/>
        <v>50000</v>
      </c>
      <c r="L22" s="69">
        <v>0.5</v>
      </c>
      <c r="M22" s="69">
        <v>100000</v>
      </c>
      <c r="N22" s="69">
        <f t="shared" si="1"/>
        <v>50000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>
      <c r="A23" s="2"/>
      <c r="B23" s="6">
        <v>14</v>
      </c>
      <c r="C23" s="212"/>
      <c r="D23" s="8" t="s">
        <v>39</v>
      </c>
      <c r="E23" s="6"/>
      <c r="F23" s="9"/>
      <c r="G23" s="11">
        <v>1</v>
      </c>
      <c r="H23" s="16">
        <v>100000</v>
      </c>
      <c r="I23" s="13"/>
      <c r="J23" s="13"/>
      <c r="K23" s="86">
        <f t="shared" si="3"/>
        <v>100000</v>
      </c>
      <c r="L23" s="69">
        <v>1</v>
      </c>
      <c r="M23" s="69">
        <v>100000</v>
      </c>
      <c r="N23" s="69">
        <f t="shared" si="1"/>
        <v>100000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>
      <c r="A24" s="2"/>
      <c r="B24" s="6">
        <v>15</v>
      </c>
      <c r="C24" s="212"/>
      <c r="D24" s="8" t="s">
        <v>40</v>
      </c>
      <c r="E24" s="6"/>
      <c r="F24" s="9"/>
      <c r="G24" s="31">
        <v>1</v>
      </c>
      <c r="H24" s="16">
        <v>100000</v>
      </c>
      <c r="I24" s="13"/>
      <c r="J24" s="13"/>
      <c r="K24" s="86">
        <f t="shared" si="3"/>
        <v>100000</v>
      </c>
      <c r="L24" s="69">
        <v>1</v>
      </c>
      <c r="M24" s="69">
        <v>100000</v>
      </c>
      <c r="N24" s="69">
        <f t="shared" si="1"/>
        <v>100000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2" t="s">
        <v>12</v>
      </c>
      <c r="B25" s="17"/>
      <c r="C25" s="17"/>
      <c r="D25" s="155" t="s">
        <v>13</v>
      </c>
      <c r="E25" s="38"/>
      <c r="F25" s="39"/>
      <c r="G25" s="151">
        <f>SUM(G10:G24)</f>
        <v>23.35</v>
      </c>
      <c r="H25" s="152">
        <f>SUM(H10:H24)</f>
        <v>1750000</v>
      </c>
      <c r="I25" s="82"/>
      <c r="J25" s="82"/>
      <c r="K25" s="87">
        <f>SUM(K10:K24)</f>
        <v>2742000</v>
      </c>
      <c r="L25" s="88"/>
      <c r="M25" s="88"/>
      <c r="N25" s="89">
        <f>SUM(N10:N24)</f>
        <v>2722000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18"/>
      <c r="B26" s="18"/>
      <c r="C26" s="214" t="s">
        <v>61</v>
      </c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26" ht="12.75" customHeight="1">
      <c r="A27" s="18"/>
      <c r="B27" s="18"/>
      <c r="C27" s="18"/>
      <c r="F27" s="19"/>
      <c r="G27" s="19"/>
      <c r="H27" s="21"/>
      <c r="K27" s="22"/>
      <c r="N27">
        <f>SUM(N25-K25)</f>
        <v>-20000</v>
      </c>
    </row>
    <row r="28" spans="1:26" ht="29.25" customHeight="1">
      <c r="A28" s="18"/>
      <c r="B28" s="18"/>
      <c r="C28" s="18"/>
      <c r="D28" s="139" t="s">
        <v>28</v>
      </c>
      <c r="E28" s="139"/>
      <c r="F28" s="140"/>
      <c r="G28" s="139"/>
      <c r="H28" s="140"/>
      <c r="J28" t="s">
        <v>66</v>
      </c>
      <c r="K28" s="22"/>
      <c r="N28">
        <f>SUM(N27*12)</f>
        <v>-240000</v>
      </c>
    </row>
    <row r="29" spans="1:26" ht="12.75" customHeight="1">
      <c r="A29" s="18"/>
      <c r="B29" s="18"/>
      <c r="C29" s="18"/>
      <c r="F29" s="19"/>
      <c r="G29" s="19"/>
      <c r="H29" s="23"/>
    </row>
    <row r="30" spans="1:26" ht="12.75" customHeight="1">
      <c r="A30" s="18"/>
      <c r="B30" s="18"/>
      <c r="C30" s="18"/>
      <c r="F30" s="19"/>
      <c r="G30" s="19"/>
      <c r="H30" s="19"/>
    </row>
    <row r="31" spans="1:26" ht="12.75" customHeight="1">
      <c r="A31" s="18"/>
      <c r="B31" s="18"/>
      <c r="C31" s="18"/>
      <c r="F31" s="19"/>
      <c r="G31" s="19"/>
      <c r="H31" s="19"/>
    </row>
    <row r="32" spans="1:26" ht="12.75" customHeight="1">
      <c r="A32" s="18"/>
      <c r="B32" s="18"/>
      <c r="C32" s="18"/>
      <c r="F32" s="19"/>
      <c r="G32" s="19"/>
      <c r="H32" s="19"/>
    </row>
    <row r="33" spans="1:8" ht="12.75" customHeight="1">
      <c r="A33" s="18"/>
      <c r="B33" s="18"/>
      <c r="C33" s="18"/>
      <c r="F33" s="19"/>
      <c r="G33" s="19"/>
      <c r="H33" s="19"/>
    </row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0">
    <mergeCell ref="C26:L26"/>
    <mergeCell ref="C7:D7"/>
    <mergeCell ref="J7:K7"/>
    <mergeCell ref="C10:C24"/>
    <mergeCell ref="I1:K1"/>
    <mergeCell ref="H2:K2"/>
    <mergeCell ref="B6:K6"/>
    <mergeCell ref="H3:K3"/>
    <mergeCell ref="H4:K4"/>
    <mergeCell ref="E5:H5"/>
  </mergeCells>
  <pageMargins left="0.7" right="0.7" top="0.75" bottom="0.75" header="0.3" footer="0.3"/>
  <pageSetup paperSize="9" scale="51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B1" zoomScale="80" zoomScaleNormal="80" workbookViewId="0">
      <selection activeCell="P4" sqref="P4"/>
    </sheetView>
  </sheetViews>
  <sheetFormatPr defaultColWidth="14.42578125" defaultRowHeight="15"/>
  <cols>
    <col min="1" max="1" width="1.42578125" hidden="1" customWidth="1"/>
    <col min="2" max="2" width="6" customWidth="1"/>
    <col min="3" max="3" width="24.85546875" customWidth="1"/>
    <col min="4" max="4" width="28.85546875" customWidth="1"/>
    <col min="5" max="5" width="11.85546875" customWidth="1"/>
    <col min="6" max="6" width="13.140625" customWidth="1"/>
    <col min="7" max="7" width="17.28515625" customWidth="1"/>
    <col min="8" max="8" width="16.5703125" customWidth="1"/>
    <col min="9" max="9" width="12.5703125" customWidth="1"/>
    <col min="10" max="10" width="13.42578125" customWidth="1"/>
    <col min="11" max="11" width="18.7109375" customWidth="1"/>
    <col min="12" max="12" width="8.28515625" hidden="1" customWidth="1"/>
    <col min="13" max="13" width="12.7109375" hidden="1" customWidth="1"/>
    <col min="14" max="14" width="12.85546875" hidden="1" customWidth="1"/>
    <col min="15" max="26" width="8" customWidth="1"/>
    <col min="257" max="257" width="0" hidden="1" customWidth="1"/>
    <col min="258" max="258" width="6" customWidth="1"/>
    <col min="259" max="259" width="17.5703125" customWidth="1"/>
    <col min="260" max="260" width="28.5703125" customWidth="1"/>
    <col min="261" max="261" width="10.42578125" customWidth="1"/>
    <col min="262" max="262" width="12" customWidth="1"/>
    <col min="263" max="263" width="14.28515625" customWidth="1"/>
    <col min="264" max="264" width="14.5703125" customWidth="1"/>
    <col min="265" max="265" width="10.5703125" customWidth="1"/>
    <col min="266" max="266" width="8" customWidth="1"/>
    <col min="267" max="267" width="15.7109375" customWidth="1"/>
    <col min="268" max="268" width="13.28515625" customWidth="1"/>
    <col min="269" max="282" width="8" customWidth="1"/>
    <col min="513" max="513" width="0" hidden="1" customWidth="1"/>
    <col min="514" max="514" width="6" customWidth="1"/>
    <col min="515" max="515" width="17.5703125" customWidth="1"/>
    <col min="516" max="516" width="28.5703125" customWidth="1"/>
    <col min="517" max="517" width="10.42578125" customWidth="1"/>
    <col min="518" max="518" width="12" customWidth="1"/>
    <col min="519" max="519" width="14.28515625" customWidth="1"/>
    <col min="520" max="520" width="14.5703125" customWidth="1"/>
    <col min="521" max="521" width="10.5703125" customWidth="1"/>
    <col min="522" max="522" width="8" customWidth="1"/>
    <col min="523" max="523" width="15.7109375" customWidth="1"/>
    <col min="524" max="524" width="13.28515625" customWidth="1"/>
    <col min="525" max="538" width="8" customWidth="1"/>
    <col min="769" max="769" width="0" hidden="1" customWidth="1"/>
    <col min="770" max="770" width="6" customWidth="1"/>
    <col min="771" max="771" width="17.5703125" customWidth="1"/>
    <col min="772" max="772" width="28.5703125" customWidth="1"/>
    <col min="773" max="773" width="10.42578125" customWidth="1"/>
    <col min="774" max="774" width="12" customWidth="1"/>
    <col min="775" max="775" width="14.28515625" customWidth="1"/>
    <col min="776" max="776" width="14.5703125" customWidth="1"/>
    <col min="777" max="777" width="10.5703125" customWidth="1"/>
    <col min="778" max="778" width="8" customWidth="1"/>
    <col min="779" max="779" width="15.7109375" customWidth="1"/>
    <col min="780" max="780" width="13.28515625" customWidth="1"/>
    <col min="781" max="794" width="8" customWidth="1"/>
    <col min="1025" max="1025" width="0" hidden="1" customWidth="1"/>
    <col min="1026" max="1026" width="6" customWidth="1"/>
    <col min="1027" max="1027" width="17.5703125" customWidth="1"/>
    <col min="1028" max="1028" width="28.5703125" customWidth="1"/>
    <col min="1029" max="1029" width="10.42578125" customWidth="1"/>
    <col min="1030" max="1030" width="12" customWidth="1"/>
    <col min="1031" max="1031" width="14.28515625" customWidth="1"/>
    <col min="1032" max="1032" width="14.5703125" customWidth="1"/>
    <col min="1033" max="1033" width="10.5703125" customWidth="1"/>
    <col min="1034" max="1034" width="8" customWidth="1"/>
    <col min="1035" max="1035" width="15.7109375" customWidth="1"/>
    <col min="1036" max="1036" width="13.28515625" customWidth="1"/>
    <col min="1037" max="1050" width="8" customWidth="1"/>
    <col min="1281" max="1281" width="0" hidden="1" customWidth="1"/>
    <col min="1282" max="1282" width="6" customWidth="1"/>
    <col min="1283" max="1283" width="17.5703125" customWidth="1"/>
    <col min="1284" max="1284" width="28.5703125" customWidth="1"/>
    <col min="1285" max="1285" width="10.42578125" customWidth="1"/>
    <col min="1286" max="1286" width="12" customWidth="1"/>
    <col min="1287" max="1287" width="14.28515625" customWidth="1"/>
    <col min="1288" max="1288" width="14.5703125" customWidth="1"/>
    <col min="1289" max="1289" width="10.5703125" customWidth="1"/>
    <col min="1290" max="1290" width="8" customWidth="1"/>
    <col min="1291" max="1291" width="15.7109375" customWidth="1"/>
    <col min="1292" max="1292" width="13.28515625" customWidth="1"/>
    <col min="1293" max="1306" width="8" customWidth="1"/>
    <col min="1537" max="1537" width="0" hidden="1" customWidth="1"/>
    <col min="1538" max="1538" width="6" customWidth="1"/>
    <col min="1539" max="1539" width="17.5703125" customWidth="1"/>
    <col min="1540" max="1540" width="28.5703125" customWidth="1"/>
    <col min="1541" max="1541" width="10.42578125" customWidth="1"/>
    <col min="1542" max="1542" width="12" customWidth="1"/>
    <col min="1543" max="1543" width="14.28515625" customWidth="1"/>
    <col min="1544" max="1544" width="14.5703125" customWidth="1"/>
    <col min="1545" max="1545" width="10.5703125" customWidth="1"/>
    <col min="1546" max="1546" width="8" customWidth="1"/>
    <col min="1547" max="1547" width="15.7109375" customWidth="1"/>
    <col min="1548" max="1548" width="13.28515625" customWidth="1"/>
    <col min="1549" max="1562" width="8" customWidth="1"/>
    <col min="1793" max="1793" width="0" hidden="1" customWidth="1"/>
    <col min="1794" max="1794" width="6" customWidth="1"/>
    <col min="1795" max="1795" width="17.5703125" customWidth="1"/>
    <col min="1796" max="1796" width="28.5703125" customWidth="1"/>
    <col min="1797" max="1797" width="10.42578125" customWidth="1"/>
    <col min="1798" max="1798" width="12" customWidth="1"/>
    <col min="1799" max="1799" width="14.28515625" customWidth="1"/>
    <col min="1800" max="1800" width="14.5703125" customWidth="1"/>
    <col min="1801" max="1801" width="10.5703125" customWidth="1"/>
    <col min="1802" max="1802" width="8" customWidth="1"/>
    <col min="1803" max="1803" width="15.7109375" customWidth="1"/>
    <col min="1804" max="1804" width="13.28515625" customWidth="1"/>
    <col min="1805" max="1818" width="8" customWidth="1"/>
    <col min="2049" max="2049" width="0" hidden="1" customWidth="1"/>
    <col min="2050" max="2050" width="6" customWidth="1"/>
    <col min="2051" max="2051" width="17.5703125" customWidth="1"/>
    <col min="2052" max="2052" width="28.5703125" customWidth="1"/>
    <col min="2053" max="2053" width="10.42578125" customWidth="1"/>
    <col min="2054" max="2054" width="12" customWidth="1"/>
    <col min="2055" max="2055" width="14.28515625" customWidth="1"/>
    <col min="2056" max="2056" width="14.5703125" customWidth="1"/>
    <col min="2057" max="2057" width="10.5703125" customWidth="1"/>
    <col min="2058" max="2058" width="8" customWidth="1"/>
    <col min="2059" max="2059" width="15.7109375" customWidth="1"/>
    <col min="2060" max="2060" width="13.28515625" customWidth="1"/>
    <col min="2061" max="2074" width="8" customWidth="1"/>
    <col min="2305" max="2305" width="0" hidden="1" customWidth="1"/>
    <col min="2306" max="2306" width="6" customWidth="1"/>
    <col min="2307" max="2307" width="17.5703125" customWidth="1"/>
    <col min="2308" max="2308" width="28.5703125" customWidth="1"/>
    <col min="2309" max="2309" width="10.42578125" customWidth="1"/>
    <col min="2310" max="2310" width="12" customWidth="1"/>
    <col min="2311" max="2311" width="14.28515625" customWidth="1"/>
    <col min="2312" max="2312" width="14.5703125" customWidth="1"/>
    <col min="2313" max="2313" width="10.5703125" customWidth="1"/>
    <col min="2314" max="2314" width="8" customWidth="1"/>
    <col min="2315" max="2315" width="15.7109375" customWidth="1"/>
    <col min="2316" max="2316" width="13.28515625" customWidth="1"/>
    <col min="2317" max="2330" width="8" customWidth="1"/>
    <col min="2561" max="2561" width="0" hidden="1" customWidth="1"/>
    <col min="2562" max="2562" width="6" customWidth="1"/>
    <col min="2563" max="2563" width="17.5703125" customWidth="1"/>
    <col min="2564" max="2564" width="28.5703125" customWidth="1"/>
    <col min="2565" max="2565" width="10.42578125" customWidth="1"/>
    <col min="2566" max="2566" width="12" customWidth="1"/>
    <col min="2567" max="2567" width="14.28515625" customWidth="1"/>
    <col min="2568" max="2568" width="14.5703125" customWidth="1"/>
    <col min="2569" max="2569" width="10.5703125" customWidth="1"/>
    <col min="2570" max="2570" width="8" customWidth="1"/>
    <col min="2571" max="2571" width="15.7109375" customWidth="1"/>
    <col min="2572" max="2572" width="13.28515625" customWidth="1"/>
    <col min="2573" max="2586" width="8" customWidth="1"/>
    <col min="2817" max="2817" width="0" hidden="1" customWidth="1"/>
    <col min="2818" max="2818" width="6" customWidth="1"/>
    <col min="2819" max="2819" width="17.5703125" customWidth="1"/>
    <col min="2820" max="2820" width="28.5703125" customWidth="1"/>
    <col min="2821" max="2821" width="10.42578125" customWidth="1"/>
    <col min="2822" max="2822" width="12" customWidth="1"/>
    <col min="2823" max="2823" width="14.28515625" customWidth="1"/>
    <col min="2824" max="2824" width="14.5703125" customWidth="1"/>
    <col min="2825" max="2825" width="10.5703125" customWidth="1"/>
    <col min="2826" max="2826" width="8" customWidth="1"/>
    <col min="2827" max="2827" width="15.7109375" customWidth="1"/>
    <col min="2828" max="2828" width="13.28515625" customWidth="1"/>
    <col min="2829" max="2842" width="8" customWidth="1"/>
    <col min="3073" max="3073" width="0" hidden="1" customWidth="1"/>
    <col min="3074" max="3074" width="6" customWidth="1"/>
    <col min="3075" max="3075" width="17.5703125" customWidth="1"/>
    <col min="3076" max="3076" width="28.5703125" customWidth="1"/>
    <col min="3077" max="3077" width="10.42578125" customWidth="1"/>
    <col min="3078" max="3078" width="12" customWidth="1"/>
    <col min="3079" max="3079" width="14.28515625" customWidth="1"/>
    <col min="3080" max="3080" width="14.5703125" customWidth="1"/>
    <col min="3081" max="3081" width="10.5703125" customWidth="1"/>
    <col min="3082" max="3082" width="8" customWidth="1"/>
    <col min="3083" max="3083" width="15.7109375" customWidth="1"/>
    <col min="3084" max="3084" width="13.28515625" customWidth="1"/>
    <col min="3085" max="3098" width="8" customWidth="1"/>
    <col min="3329" max="3329" width="0" hidden="1" customWidth="1"/>
    <col min="3330" max="3330" width="6" customWidth="1"/>
    <col min="3331" max="3331" width="17.5703125" customWidth="1"/>
    <col min="3332" max="3332" width="28.5703125" customWidth="1"/>
    <col min="3333" max="3333" width="10.42578125" customWidth="1"/>
    <col min="3334" max="3334" width="12" customWidth="1"/>
    <col min="3335" max="3335" width="14.28515625" customWidth="1"/>
    <col min="3336" max="3336" width="14.5703125" customWidth="1"/>
    <col min="3337" max="3337" width="10.5703125" customWidth="1"/>
    <col min="3338" max="3338" width="8" customWidth="1"/>
    <col min="3339" max="3339" width="15.7109375" customWidth="1"/>
    <col min="3340" max="3340" width="13.28515625" customWidth="1"/>
    <col min="3341" max="3354" width="8" customWidth="1"/>
    <col min="3585" max="3585" width="0" hidden="1" customWidth="1"/>
    <col min="3586" max="3586" width="6" customWidth="1"/>
    <col min="3587" max="3587" width="17.5703125" customWidth="1"/>
    <col min="3588" max="3588" width="28.5703125" customWidth="1"/>
    <col min="3589" max="3589" width="10.42578125" customWidth="1"/>
    <col min="3590" max="3590" width="12" customWidth="1"/>
    <col min="3591" max="3591" width="14.28515625" customWidth="1"/>
    <col min="3592" max="3592" width="14.5703125" customWidth="1"/>
    <col min="3593" max="3593" width="10.5703125" customWidth="1"/>
    <col min="3594" max="3594" width="8" customWidth="1"/>
    <col min="3595" max="3595" width="15.7109375" customWidth="1"/>
    <col min="3596" max="3596" width="13.28515625" customWidth="1"/>
    <col min="3597" max="3610" width="8" customWidth="1"/>
    <col min="3841" max="3841" width="0" hidden="1" customWidth="1"/>
    <col min="3842" max="3842" width="6" customWidth="1"/>
    <col min="3843" max="3843" width="17.5703125" customWidth="1"/>
    <col min="3844" max="3844" width="28.5703125" customWidth="1"/>
    <col min="3845" max="3845" width="10.42578125" customWidth="1"/>
    <col min="3846" max="3846" width="12" customWidth="1"/>
    <col min="3847" max="3847" width="14.28515625" customWidth="1"/>
    <col min="3848" max="3848" width="14.5703125" customWidth="1"/>
    <col min="3849" max="3849" width="10.5703125" customWidth="1"/>
    <col min="3850" max="3850" width="8" customWidth="1"/>
    <col min="3851" max="3851" width="15.7109375" customWidth="1"/>
    <col min="3852" max="3852" width="13.28515625" customWidth="1"/>
    <col min="3853" max="3866" width="8" customWidth="1"/>
    <col min="4097" max="4097" width="0" hidden="1" customWidth="1"/>
    <col min="4098" max="4098" width="6" customWidth="1"/>
    <col min="4099" max="4099" width="17.5703125" customWidth="1"/>
    <col min="4100" max="4100" width="28.5703125" customWidth="1"/>
    <col min="4101" max="4101" width="10.42578125" customWidth="1"/>
    <col min="4102" max="4102" width="12" customWidth="1"/>
    <col min="4103" max="4103" width="14.28515625" customWidth="1"/>
    <col min="4104" max="4104" width="14.5703125" customWidth="1"/>
    <col min="4105" max="4105" width="10.5703125" customWidth="1"/>
    <col min="4106" max="4106" width="8" customWidth="1"/>
    <col min="4107" max="4107" width="15.7109375" customWidth="1"/>
    <col min="4108" max="4108" width="13.28515625" customWidth="1"/>
    <col min="4109" max="4122" width="8" customWidth="1"/>
    <col min="4353" max="4353" width="0" hidden="1" customWidth="1"/>
    <col min="4354" max="4354" width="6" customWidth="1"/>
    <col min="4355" max="4355" width="17.5703125" customWidth="1"/>
    <col min="4356" max="4356" width="28.5703125" customWidth="1"/>
    <col min="4357" max="4357" width="10.42578125" customWidth="1"/>
    <col min="4358" max="4358" width="12" customWidth="1"/>
    <col min="4359" max="4359" width="14.28515625" customWidth="1"/>
    <col min="4360" max="4360" width="14.5703125" customWidth="1"/>
    <col min="4361" max="4361" width="10.5703125" customWidth="1"/>
    <col min="4362" max="4362" width="8" customWidth="1"/>
    <col min="4363" max="4363" width="15.7109375" customWidth="1"/>
    <col min="4364" max="4364" width="13.28515625" customWidth="1"/>
    <col min="4365" max="4378" width="8" customWidth="1"/>
    <col min="4609" max="4609" width="0" hidden="1" customWidth="1"/>
    <col min="4610" max="4610" width="6" customWidth="1"/>
    <col min="4611" max="4611" width="17.5703125" customWidth="1"/>
    <col min="4612" max="4612" width="28.5703125" customWidth="1"/>
    <col min="4613" max="4613" width="10.42578125" customWidth="1"/>
    <col min="4614" max="4614" width="12" customWidth="1"/>
    <col min="4615" max="4615" width="14.28515625" customWidth="1"/>
    <col min="4616" max="4616" width="14.5703125" customWidth="1"/>
    <col min="4617" max="4617" width="10.5703125" customWidth="1"/>
    <col min="4618" max="4618" width="8" customWidth="1"/>
    <col min="4619" max="4619" width="15.7109375" customWidth="1"/>
    <col min="4620" max="4620" width="13.28515625" customWidth="1"/>
    <col min="4621" max="4634" width="8" customWidth="1"/>
    <col min="4865" max="4865" width="0" hidden="1" customWidth="1"/>
    <col min="4866" max="4866" width="6" customWidth="1"/>
    <col min="4867" max="4867" width="17.5703125" customWidth="1"/>
    <col min="4868" max="4868" width="28.5703125" customWidth="1"/>
    <col min="4869" max="4869" width="10.42578125" customWidth="1"/>
    <col min="4870" max="4870" width="12" customWidth="1"/>
    <col min="4871" max="4871" width="14.28515625" customWidth="1"/>
    <col min="4872" max="4872" width="14.5703125" customWidth="1"/>
    <col min="4873" max="4873" width="10.5703125" customWidth="1"/>
    <col min="4874" max="4874" width="8" customWidth="1"/>
    <col min="4875" max="4875" width="15.7109375" customWidth="1"/>
    <col min="4876" max="4876" width="13.28515625" customWidth="1"/>
    <col min="4877" max="4890" width="8" customWidth="1"/>
    <col min="5121" max="5121" width="0" hidden="1" customWidth="1"/>
    <col min="5122" max="5122" width="6" customWidth="1"/>
    <col min="5123" max="5123" width="17.5703125" customWidth="1"/>
    <col min="5124" max="5124" width="28.5703125" customWidth="1"/>
    <col min="5125" max="5125" width="10.42578125" customWidth="1"/>
    <col min="5126" max="5126" width="12" customWidth="1"/>
    <col min="5127" max="5127" width="14.28515625" customWidth="1"/>
    <col min="5128" max="5128" width="14.5703125" customWidth="1"/>
    <col min="5129" max="5129" width="10.5703125" customWidth="1"/>
    <col min="5130" max="5130" width="8" customWidth="1"/>
    <col min="5131" max="5131" width="15.7109375" customWidth="1"/>
    <col min="5132" max="5132" width="13.28515625" customWidth="1"/>
    <col min="5133" max="5146" width="8" customWidth="1"/>
    <col min="5377" max="5377" width="0" hidden="1" customWidth="1"/>
    <col min="5378" max="5378" width="6" customWidth="1"/>
    <col min="5379" max="5379" width="17.5703125" customWidth="1"/>
    <col min="5380" max="5380" width="28.5703125" customWidth="1"/>
    <col min="5381" max="5381" width="10.42578125" customWidth="1"/>
    <col min="5382" max="5382" width="12" customWidth="1"/>
    <col min="5383" max="5383" width="14.28515625" customWidth="1"/>
    <col min="5384" max="5384" width="14.5703125" customWidth="1"/>
    <col min="5385" max="5385" width="10.5703125" customWidth="1"/>
    <col min="5386" max="5386" width="8" customWidth="1"/>
    <col min="5387" max="5387" width="15.7109375" customWidth="1"/>
    <col min="5388" max="5388" width="13.28515625" customWidth="1"/>
    <col min="5389" max="5402" width="8" customWidth="1"/>
    <col min="5633" max="5633" width="0" hidden="1" customWidth="1"/>
    <col min="5634" max="5634" width="6" customWidth="1"/>
    <col min="5635" max="5635" width="17.5703125" customWidth="1"/>
    <col min="5636" max="5636" width="28.5703125" customWidth="1"/>
    <col min="5637" max="5637" width="10.42578125" customWidth="1"/>
    <col min="5638" max="5638" width="12" customWidth="1"/>
    <col min="5639" max="5639" width="14.28515625" customWidth="1"/>
    <col min="5640" max="5640" width="14.5703125" customWidth="1"/>
    <col min="5641" max="5641" width="10.5703125" customWidth="1"/>
    <col min="5642" max="5642" width="8" customWidth="1"/>
    <col min="5643" max="5643" width="15.7109375" customWidth="1"/>
    <col min="5644" max="5644" width="13.28515625" customWidth="1"/>
    <col min="5645" max="5658" width="8" customWidth="1"/>
    <col min="5889" max="5889" width="0" hidden="1" customWidth="1"/>
    <col min="5890" max="5890" width="6" customWidth="1"/>
    <col min="5891" max="5891" width="17.5703125" customWidth="1"/>
    <col min="5892" max="5892" width="28.5703125" customWidth="1"/>
    <col min="5893" max="5893" width="10.42578125" customWidth="1"/>
    <col min="5894" max="5894" width="12" customWidth="1"/>
    <col min="5895" max="5895" width="14.28515625" customWidth="1"/>
    <col min="5896" max="5896" width="14.5703125" customWidth="1"/>
    <col min="5897" max="5897" width="10.5703125" customWidth="1"/>
    <col min="5898" max="5898" width="8" customWidth="1"/>
    <col min="5899" max="5899" width="15.7109375" customWidth="1"/>
    <col min="5900" max="5900" width="13.28515625" customWidth="1"/>
    <col min="5901" max="5914" width="8" customWidth="1"/>
    <col min="6145" max="6145" width="0" hidden="1" customWidth="1"/>
    <col min="6146" max="6146" width="6" customWidth="1"/>
    <col min="6147" max="6147" width="17.5703125" customWidth="1"/>
    <col min="6148" max="6148" width="28.5703125" customWidth="1"/>
    <col min="6149" max="6149" width="10.42578125" customWidth="1"/>
    <col min="6150" max="6150" width="12" customWidth="1"/>
    <col min="6151" max="6151" width="14.28515625" customWidth="1"/>
    <col min="6152" max="6152" width="14.5703125" customWidth="1"/>
    <col min="6153" max="6153" width="10.5703125" customWidth="1"/>
    <col min="6154" max="6154" width="8" customWidth="1"/>
    <col min="6155" max="6155" width="15.7109375" customWidth="1"/>
    <col min="6156" max="6156" width="13.28515625" customWidth="1"/>
    <col min="6157" max="6170" width="8" customWidth="1"/>
    <col min="6401" max="6401" width="0" hidden="1" customWidth="1"/>
    <col min="6402" max="6402" width="6" customWidth="1"/>
    <col min="6403" max="6403" width="17.5703125" customWidth="1"/>
    <col min="6404" max="6404" width="28.5703125" customWidth="1"/>
    <col min="6405" max="6405" width="10.42578125" customWidth="1"/>
    <col min="6406" max="6406" width="12" customWidth="1"/>
    <col min="6407" max="6407" width="14.28515625" customWidth="1"/>
    <col min="6408" max="6408" width="14.5703125" customWidth="1"/>
    <col min="6409" max="6409" width="10.5703125" customWidth="1"/>
    <col min="6410" max="6410" width="8" customWidth="1"/>
    <col min="6411" max="6411" width="15.7109375" customWidth="1"/>
    <col min="6412" max="6412" width="13.28515625" customWidth="1"/>
    <col min="6413" max="6426" width="8" customWidth="1"/>
    <col min="6657" max="6657" width="0" hidden="1" customWidth="1"/>
    <col min="6658" max="6658" width="6" customWidth="1"/>
    <col min="6659" max="6659" width="17.5703125" customWidth="1"/>
    <col min="6660" max="6660" width="28.5703125" customWidth="1"/>
    <col min="6661" max="6661" width="10.42578125" customWidth="1"/>
    <col min="6662" max="6662" width="12" customWidth="1"/>
    <col min="6663" max="6663" width="14.28515625" customWidth="1"/>
    <col min="6664" max="6664" width="14.5703125" customWidth="1"/>
    <col min="6665" max="6665" width="10.5703125" customWidth="1"/>
    <col min="6666" max="6666" width="8" customWidth="1"/>
    <col min="6667" max="6667" width="15.7109375" customWidth="1"/>
    <col min="6668" max="6668" width="13.28515625" customWidth="1"/>
    <col min="6669" max="6682" width="8" customWidth="1"/>
    <col min="6913" max="6913" width="0" hidden="1" customWidth="1"/>
    <col min="6914" max="6914" width="6" customWidth="1"/>
    <col min="6915" max="6915" width="17.5703125" customWidth="1"/>
    <col min="6916" max="6916" width="28.5703125" customWidth="1"/>
    <col min="6917" max="6917" width="10.42578125" customWidth="1"/>
    <col min="6918" max="6918" width="12" customWidth="1"/>
    <col min="6919" max="6919" width="14.28515625" customWidth="1"/>
    <col min="6920" max="6920" width="14.5703125" customWidth="1"/>
    <col min="6921" max="6921" width="10.5703125" customWidth="1"/>
    <col min="6922" max="6922" width="8" customWidth="1"/>
    <col min="6923" max="6923" width="15.7109375" customWidth="1"/>
    <col min="6924" max="6924" width="13.28515625" customWidth="1"/>
    <col min="6925" max="6938" width="8" customWidth="1"/>
    <col min="7169" max="7169" width="0" hidden="1" customWidth="1"/>
    <col min="7170" max="7170" width="6" customWidth="1"/>
    <col min="7171" max="7171" width="17.5703125" customWidth="1"/>
    <col min="7172" max="7172" width="28.5703125" customWidth="1"/>
    <col min="7173" max="7173" width="10.42578125" customWidth="1"/>
    <col min="7174" max="7174" width="12" customWidth="1"/>
    <col min="7175" max="7175" width="14.28515625" customWidth="1"/>
    <col min="7176" max="7176" width="14.5703125" customWidth="1"/>
    <col min="7177" max="7177" width="10.5703125" customWidth="1"/>
    <col min="7178" max="7178" width="8" customWidth="1"/>
    <col min="7179" max="7179" width="15.7109375" customWidth="1"/>
    <col min="7180" max="7180" width="13.28515625" customWidth="1"/>
    <col min="7181" max="7194" width="8" customWidth="1"/>
    <col min="7425" max="7425" width="0" hidden="1" customWidth="1"/>
    <col min="7426" max="7426" width="6" customWidth="1"/>
    <col min="7427" max="7427" width="17.5703125" customWidth="1"/>
    <col min="7428" max="7428" width="28.5703125" customWidth="1"/>
    <col min="7429" max="7429" width="10.42578125" customWidth="1"/>
    <col min="7430" max="7430" width="12" customWidth="1"/>
    <col min="7431" max="7431" width="14.28515625" customWidth="1"/>
    <col min="7432" max="7432" width="14.5703125" customWidth="1"/>
    <col min="7433" max="7433" width="10.5703125" customWidth="1"/>
    <col min="7434" max="7434" width="8" customWidth="1"/>
    <col min="7435" max="7435" width="15.7109375" customWidth="1"/>
    <col min="7436" max="7436" width="13.28515625" customWidth="1"/>
    <col min="7437" max="7450" width="8" customWidth="1"/>
    <col min="7681" max="7681" width="0" hidden="1" customWidth="1"/>
    <col min="7682" max="7682" width="6" customWidth="1"/>
    <col min="7683" max="7683" width="17.5703125" customWidth="1"/>
    <col min="7684" max="7684" width="28.5703125" customWidth="1"/>
    <col min="7685" max="7685" width="10.42578125" customWidth="1"/>
    <col min="7686" max="7686" width="12" customWidth="1"/>
    <col min="7687" max="7687" width="14.28515625" customWidth="1"/>
    <col min="7688" max="7688" width="14.5703125" customWidth="1"/>
    <col min="7689" max="7689" width="10.5703125" customWidth="1"/>
    <col min="7690" max="7690" width="8" customWidth="1"/>
    <col min="7691" max="7691" width="15.7109375" customWidth="1"/>
    <col min="7692" max="7692" width="13.28515625" customWidth="1"/>
    <col min="7693" max="7706" width="8" customWidth="1"/>
    <col min="7937" max="7937" width="0" hidden="1" customWidth="1"/>
    <col min="7938" max="7938" width="6" customWidth="1"/>
    <col min="7939" max="7939" width="17.5703125" customWidth="1"/>
    <col min="7940" max="7940" width="28.5703125" customWidth="1"/>
    <col min="7941" max="7941" width="10.42578125" customWidth="1"/>
    <col min="7942" max="7942" width="12" customWidth="1"/>
    <col min="7943" max="7943" width="14.28515625" customWidth="1"/>
    <col min="7944" max="7944" width="14.5703125" customWidth="1"/>
    <col min="7945" max="7945" width="10.5703125" customWidth="1"/>
    <col min="7946" max="7946" width="8" customWidth="1"/>
    <col min="7947" max="7947" width="15.7109375" customWidth="1"/>
    <col min="7948" max="7948" width="13.28515625" customWidth="1"/>
    <col min="7949" max="7962" width="8" customWidth="1"/>
    <col min="8193" max="8193" width="0" hidden="1" customWidth="1"/>
    <col min="8194" max="8194" width="6" customWidth="1"/>
    <col min="8195" max="8195" width="17.5703125" customWidth="1"/>
    <col min="8196" max="8196" width="28.5703125" customWidth="1"/>
    <col min="8197" max="8197" width="10.42578125" customWidth="1"/>
    <col min="8198" max="8198" width="12" customWidth="1"/>
    <col min="8199" max="8199" width="14.28515625" customWidth="1"/>
    <col min="8200" max="8200" width="14.5703125" customWidth="1"/>
    <col min="8201" max="8201" width="10.5703125" customWidth="1"/>
    <col min="8202" max="8202" width="8" customWidth="1"/>
    <col min="8203" max="8203" width="15.7109375" customWidth="1"/>
    <col min="8204" max="8204" width="13.28515625" customWidth="1"/>
    <col min="8205" max="8218" width="8" customWidth="1"/>
    <col min="8449" max="8449" width="0" hidden="1" customWidth="1"/>
    <col min="8450" max="8450" width="6" customWidth="1"/>
    <col min="8451" max="8451" width="17.5703125" customWidth="1"/>
    <col min="8452" max="8452" width="28.5703125" customWidth="1"/>
    <col min="8453" max="8453" width="10.42578125" customWidth="1"/>
    <col min="8454" max="8454" width="12" customWidth="1"/>
    <col min="8455" max="8455" width="14.28515625" customWidth="1"/>
    <col min="8456" max="8456" width="14.5703125" customWidth="1"/>
    <col min="8457" max="8457" width="10.5703125" customWidth="1"/>
    <col min="8458" max="8458" width="8" customWidth="1"/>
    <col min="8459" max="8459" width="15.7109375" customWidth="1"/>
    <col min="8460" max="8460" width="13.28515625" customWidth="1"/>
    <col min="8461" max="8474" width="8" customWidth="1"/>
    <col min="8705" max="8705" width="0" hidden="1" customWidth="1"/>
    <col min="8706" max="8706" width="6" customWidth="1"/>
    <col min="8707" max="8707" width="17.5703125" customWidth="1"/>
    <col min="8708" max="8708" width="28.5703125" customWidth="1"/>
    <col min="8709" max="8709" width="10.42578125" customWidth="1"/>
    <col min="8710" max="8710" width="12" customWidth="1"/>
    <col min="8711" max="8711" width="14.28515625" customWidth="1"/>
    <col min="8712" max="8712" width="14.5703125" customWidth="1"/>
    <col min="8713" max="8713" width="10.5703125" customWidth="1"/>
    <col min="8714" max="8714" width="8" customWidth="1"/>
    <col min="8715" max="8715" width="15.7109375" customWidth="1"/>
    <col min="8716" max="8716" width="13.28515625" customWidth="1"/>
    <col min="8717" max="8730" width="8" customWidth="1"/>
    <col min="8961" max="8961" width="0" hidden="1" customWidth="1"/>
    <col min="8962" max="8962" width="6" customWidth="1"/>
    <col min="8963" max="8963" width="17.5703125" customWidth="1"/>
    <col min="8964" max="8964" width="28.5703125" customWidth="1"/>
    <col min="8965" max="8965" width="10.42578125" customWidth="1"/>
    <col min="8966" max="8966" width="12" customWidth="1"/>
    <col min="8967" max="8967" width="14.28515625" customWidth="1"/>
    <col min="8968" max="8968" width="14.5703125" customWidth="1"/>
    <col min="8969" max="8969" width="10.5703125" customWidth="1"/>
    <col min="8970" max="8970" width="8" customWidth="1"/>
    <col min="8971" max="8971" width="15.7109375" customWidth="1"/>
    <col min="8972" max="8972" width="13.28515625" customWidth="1"/>
    <col min="8973" max="8986" width="8" customWidth="1"/>
    <col min="9217" max="9217" width="0" hidden="1" customWidth="1"/>
    <col min="9218" max="9218" width="6" customWidth="1"/>
    <col min="9219" max="9219" width="17.5703125" customWidth="1"/>
    <col min="9220" max="9220" width="28.5703125" customWidth="1"/>
    <col min="9221" max="9221" width="10.42578125" customWidth="1"/>
    <col min="9222" max="9222" width="12" customWidth="1"/>
    <col min="9223" max="9223" width="14.28515625" customWidth="1"/>
    <col min="9224" max="9224" width="14.5703125" customWidth="1"/>
    <col min="9225" max="9225" width="10.5703125" customWidth="1"/>
    <col min="9226" max="9226" width="8" customWidth="1"/>
    <col min="9227" max="9227" width="15.7109375" customWidth="1"/>
    <col min="9228" max="9228" width="13.28515625" customWidth="1"/>
    <col min="9229" max="9242" width="8" customWidth="1"/>
    <col min="9473" max="9473" width="0" hidden="1" customWidth="1"/>
    <col min="9474" max="9474" width="6" customWidth="1"/>
    <col min="9475" max="9475" width="17.5703125" customWidth="1"/>
    <col min="9476" max="9476" width="28.5703125" customWidth="1"/>
    <col min="9477" max="9477" width="10.42578125" customWidth="1"/>
    <col min="9478" max="9478" width="12" customWidth="1"/>
    <col min="9479" max="9479" width="14.28515625" customWidth="1"/>
    <col min="9480" max="9480" width="14.5703125" customWidth="1"/>
    <col min="9481" max="9481" width="10.5703125" customWidth="1"/>
    <col min="9482" max="9482" width="8" customWidth="1"/>
    <col min="9483" max="9483" width="15.7109375" customWidth="1"/>
    <col min="9484" max="9484" width="13.28515625" customWidth="1"/>
    <col min="9485" max="9498" width="8" customWidth="1"/>
    <col min="9729" max="9729" width="0" hidden="1" customWidth="1"/>
    <col min="9730" max="9730" width="6" customWidth="1"/>
    <col min="9731" max="9731" width="17.5703125" customWidth="1"/>
    <col min="9732" max="9732" width="28.5703125" customWidth="1"/>
    <col min="9733" max="9733" width="10.42578125" customWidth="1"/>
    <col min="9734" max="9734" width="12" customWidth="1"/>
    <col min="9735" max="9735" width="14.28515625" customWidth="1"/>
    <col min="9736" max="9736" width="14.5703125" customWidth="1"/>
    <col min="9737" max="9737" width="10.5703125" customWidth="1"/>
    <col min="9738" max="9738" width="8" customWidth="1"/>
    <col min="9739" max="9739" width="15.7109375" customWidth="1"/>
    <col min="9740" max="9740" width="13.28515625" customWidth="1"/>
    <col min="9741" max="9754" width="8" customWidth="1"/>
    <col min="9985" max="9985" width="0" hidden="1" customWidth="1"/>
    <col min="9986" max="9986" width="6" customWidth="1"/>
    <col min="9987" max="9987" width="17.5703125" customWidth="1"/>
    <col min="9988" max="9988" width="28.5703125" customWidth="1"/>
    <col min="9989" max="9989" width="10.42578125" customWidth="1"/>
    <col min="9990" max="9990" width="12" customWidth="1"/>
    <col min="9991" max="9991" width="14.28515625" customWidth="1"/>
    <col min="9992" max="9992" width="14.5703125" customWidth="1"/>
    <col min="9993" max="9993" width="10.5703125" customWidth="1"/>
    <col min="9994" max="9994" width="8" customWidth="1"/>
    <col min="9995" max="9995" width="15.7109375" customWidth="1"/>
    <col min="9996" max="9996" width="13.28515625" customWidth="1"/>
    <col min="9997" max="10010" width="8" customWidth="1"/>
    <col min="10241" max="10241" width="0" hidden="1" customWidth="1"/>
    <col min="10242" max="10242" width="6" customWidth="1"/>
    <col min="10243" max="10243" width="17.5703125" customWidth="1"/>
    <col min="10244" max="10244" width="28.5703125" customWidth="1"/>
    <col min="10245" max="10245" width="10.42578125" customWidth="1"/>
    <col min="10246" max="10246" width="12" customWidth="1"/>
    <col min="10247" max="10247" width="14.28515625" customWidth="1"/>
    <col min="10248" max="10248" width="14.5703125" customWidth="1"/>
    <col min="10249" max="10249" width="10.5703125" customWidth="1"/>
    <col min="10250" max="10250" width="8" customWidth="1"/>
    <col min="10251" max="10251" width="15.7109375" customWidth="1"/>
    <col min="10252" max="10252" width="13.28515625" customWidth="1"/>
    <col min="10253" max="10266" width="8" customWidth="1"/>
    <col min="10497" max="10497" width="0" hidden="1" customWidth="1"/>
    <col min="10498" max="10498" width="6" customWidth="1"/>
    <col min="10499" max="10499" width="17.5703125" customWidth="1"/>
    <col min="10500" max="10500" width="28.5703125" customWidth="1"/>
    <col min="10501" max="10501" width="10.42578125" customWidth="1"/>
    <col min="10502" max="10502" width="12" customWidth="1"/>
    <col min="10503" max="10503" width="14.28515625" customWidth="1"/>
    <col min="10504" max="10504" width="14.5703125" customWidth="1"/>
    <col min="10505" max="10505" width="10.5703125" customWidth="1"/>
    <col min="10506" max="10506" width="8" customWidth="1"/>
    <col min="10507" max="10507" width="15.7109375" customWidth="1"/>
    <col min="10508" max="10508" width="13.28515625" customWidth="1"/>
    <col min="10509" max="10522" width="8" customWidth="1"/>
    <col min="10753" max="10753" width="0" hidden="1" customWidth="1"/>
    <col min="10754" max="10754" width="6" customWidth="1"/>
    <col min="10755" max="10755" width="17.5703125" customWidth="1"/>
    <col min="10756" max="10756" width="28.5703125" customWidth="1"/>
    <col min="10757" max="10757" width="10.42578125" customWidth="1"/>
    <col min="10758" max="10758" width="12" customWidth="1"/>
    <col min="10759" max="10759" width="14.28515625" customWidth="1"/>
    <col min="10760" max="10760" width="14.5703125" customWidth="1"/>
    <col min="10761" max="10761" width="10.5703125" customWidth="1"/>
    <col min="10762" max="10762" width="8" customWidth="1"/>
    <col min="10763" max="10763" width="15.7109375" customWidth="1"/>
    <col min="10764" max="10764" width="13.28515625" customWidth="1"/>
    <col min="10765" max="10778" width="8" customWidth="1"/>
    <col min="11009" max="11009" width="0" hidden="1" customWidth="1"/>
    <col min="11010" max="11010" width="6" customWidth="1"/>
    <col min="11011" max="11011" width="17.5703125" customWidth="1"/>
    <col min="11012" max="11012" width="28.5703125" customWidth="1"/>
    <col min="11013" max="11013" width="10.42578125" customWidth="1"/>
    <col min="11014" max="11014" width="12" customWidth="1"/>
    <col min="11015" max="11015" width="14.28515625" customWidth="1"/>
    <col min="11016" max="11016" width="14.5703125" customWidth="1"/>
    <col min="11017" max="11017" width="10.5703125" customWidth="1"/>
    <col min="11018" max="11018" width="8" customWidth="1"/>
    <col min="11019" max="11019" width="15.7109375" customWidth="1"/>
    <col min="11020" max="11020" width="13.28515625" customWidth="1"/>
    <col min="11021" max="11034" width="8" customWidth="1"/>
    <col min="11265" max="11265" width="0" hidden="1" customWidth="1"/>
    <col min="11266" max="11266" width="6" customWidth="1"/>
    <col min="11267" max="11267" width="17.5703125" customWidth="1"/>
    <col min="11268" max="11268" width="28.5703125" customWidth="1"/>
    <col min="11269" max="11269" width="10.42578125" customWidth="1"/>
    <col min="11270" max="11270" width="12" customWidth="1"/>
    <col min="11271" max="11271" width="14.28515625" customWidth="1"/>
    <col min="11272" max="11272" width="14.5703125" customWidth="1"/>
    <col min="11273" max="11273" width="10.5703125" customWidth="1"/>
    <col min="11274" max="11274" width="8" customWidth="1"/>
    <col min="11275" max="11275" width="15.7109375" customWidth="1"/>
    <col min="11276" max="11276" width="13.28515625" customWidth="1"/>
    <col min="11277" max="11290" width="8" customWidth="1"/>
    <col min="11521" max="11521" width="0" hidden="1" customWidth="1"/>
    <col min="11522" max="11522" width="6" customWidth="1"/>
    <col min="11523" max="11523" width="17.5703125" customWidth="1"/>
    <col min="11524" max="11524" width="28.5703125" customWidth="1"/>
    <col min="11525" max="11525" width="10.42578125" customWidth="1"/>
    <col min="11526" max="11526" width="12" customWidth="1"/>
    <col min="11527" max="11527" width="14.28515625" customWidth="1"/>
    <col min="11528" max="11528" width="14.5703125" customWidth="1"/>
    <col min="11529" max="11529" width="10.5703125" customWidth="1"/>
    <col min="11530" max="11530" width="8" customWidth="1"/>
    <col min="11531" max="11531" width="15.7109375" customWidth="1"/>
    <col min="11532" max="11532" width="13.28515625" customWidth="1"/>
    <col min="11533" max="11546" width="8" customWidth="1"/>
    <col min="11777" max="11777" width="0" hidden="1" customWidth="1"/>
    <col min="11778" max="11778" width="6" customWidth="1"/>
    <col min="11779" max="11779" width="17.5703125" customWidth="1"/>
    <col min="11780" max="11780" width="28.5703125" customWidth="1"/>
    <col min="11781" max="11781" width="10.42578125" customWidth="1"/>
    <col min="11782" max="11782" width="12" customWidth="1"/>
    <col min="11783" max="11783" width="14.28515625" customWidth="1"/>
    <col min="11784" max="11784" width="14.5703125" customWidth="1"/>
    <col min="11785" max="11785" width="10.5703125" customWidth="1"/>
    <col min="11786" max="11786" width="8" customWidth="1"/>
    <col min="11787" max="11787" width="15.7109375" customWidth="1"/>
    <col min="11788" max="11788" width="13.28515625" customWidth="1"/>
    <col min="11789" max="11802" width="8" customWidth="1"/>
    <col min="12033" max="12033" width="0" hidden="1" customWidth="1"/>
    <col min="12034" max="12034" width="6" customWidth="1"/>
    <col min="12035" max="12035" width="17.5703125" customWidth="1"/>
    <col min="12036" max="12036" width="28.5703125" customWidth="1"/>
    <col min="12037" max="12037" width="10.42578125" customWidth="1"/>
    <col min="12038" max="12038" width="12" customWidth="1"/>
    <col min="12039" max="12039" width="14.28515625" customWidth="1"/>
    <col min="12040" max="12040" width="14.5703125" customWidth="1"/>
    <col min="12041" max="12041" width="10.5703125" customWidth="1"/>
    <col min="12042" max="12042" width="8" customWidth="1"/>
    <col min="12043" max="12043" width="15.7109375" customWidth="1"/>
    <col min="12044" max="12044" width="13.28515625" customWidth="1"/>
    <col min="12045" max="12058" width="8" customWidth="1"/>
    <col min="12289" max="12289" width="0" hidden="1" customWidth="1"/>
    <col min="12290" max="12290" width="6" customWidth="1"/>
    <col min="12291" max="12291" width="17.5703125" customWidth="1"/>
    <col min="12292" max="12292" width="28.5703125" customWidth="1"/>
    <col min="12293" max="12293" width="10.42578125" customWidth="1"/>
    <col min="12294" max="12294" width="12" customWidth="1"/>
    <col min="12295" max="12295" width="14.28515625" customWidth="1"/>
    <col min="12296" max="12296" width="14.5703125" customWidth="1"/>
    <col min="12297" max="12297" width="10.5703125" customWidth="1"/>
    <col min="12298" max="12298" width="8" customWidth="1"/>
    <col min="12299" max="12299" width="15.7109375" customWidth="1"/>
    <col min="12300" max="12300" width="13.28515625" customWidth="1"/>
    <col min="12301" max="12314" width="8" customWidth="1"/>
    <col min="12545" max="12545" width="0" hidden="1" customWidth="1"/>
    <col min="12546" max="12546" width="6" customWidth="1"/>
    <col min="12547" max="12547" width="17.5703125" customWidth="1"/>
    <col min="12548" max="12548" width="28.5703125" customWidth="1"/>
    <col min="12549" max="12549" width="10.42578125" customWidth="1"/>
    <col min="12550" max="12550" width="12" customWidth="1"/>
    <col min="12551" max="12551" width="14.28515625" customWidth="1"/>
    <col min="12552" max="12552" width="14.5703125" customWidth="1"/>
    <col min="12553" max="12553" width="10.5703125" customWidth="1"/>
    <col min="12554" max="12554" width="8" customWidth="1"/>
    <col min="12555" max="12555" width="15.7109375" customWidth="1"/>
    <col min="12556" max="12556" width="13.28515625" customWidth="1"/>
    <col min="12557" max="12570" width="8" customWidth="1"/>
    <col min="12801" max="12801" width="0" hidden="1" customWidth="1"/>
    <col min="12802" max="12802" width="6" customWidth="1"/>
    <col min="12803" max="12803" width="17.5703125" customWidth="1"/>
    <col min="12804" max="12804" width="28.5703125" customWidth="1"/>
    <col min="12805" max="12805" width="10.42578125" customWidth="1"/>
    <col min="12806" max="12806" width="12" customWidth="1"/>
    <col min="12807" max="12807" width="14.28515625" customWidth="1"/>
    <col min="12808" max="12808" width="14.5703125" customWidth="1"/>
    <col min="12809" max="12809" width="10.5703125" customWidth="1"/>
    <col min="12810" max="12810" width="8" customWidth="1"/>
    <col min="12811" max="12811" width="15.7109375" customWidth="1"/>
    <col min="12812" max="12812" width="13.28515625" customWidth="1"/>
    <col min="12813" max="12826" width="8" customWidth="1"/>
    <col min="13057" max="13057" width="0" hidden="1" customWidth="1"/>
    <col min="13058" max="13058" width="6" customWidth="1"/>
    <col min="13059" max="13059" width="17.5703125" customWidth="1"/>
    <col min="13060" max="13060" width="28.5703125" customWidth="1"/>
    <col min="13061" max="13061" width="10.42578125" customWidth="1"/>
    <col min="13062" max="13062" width="12" customWidth="1"/>
    <col min="13063" max="13063" width="14.28515625" customWidth="1"/>
    <col min="13064" max="13064" width="14.5703125" customWidth="1"/>
    <col min="13065" max="13065" width="10.5703125" customWidth="1"/>
    <col min="13066" max="13066" width="8" customWidth="1"/>
    <col min="13067" max="13067" width="15.7109375" customWidth="1"/>
    <col min="13068" max="13068" width="13.28515625" customWidth="1"/>
    <col min="13069" max="13082" width="8" customWidth="1"/>
    <col min="13313" max="13313" width="0" hidden="1" customWidth="1"/>
    <col min="13314" max="13314" width="6" customWidth="1"/>
    <col min="13315" max="13315" width="17.5703125" customWidth="1"/>
    <col min="13316" max="13316" width="28.5703125" customWidth="1"/>
    <col min="13317" max="13317" width="10.42578125" customWidth="1"/>
    <col min="13318" max="13318" width="12" customWidth="1"/>
    <col min="13319" max="13319" width="14.28515625" customWidth="1"/>
    <col min="13320" max="13320" width="14.5703125" customWidth="1"/>
    <col min="13321" max="13321" width="10.5703125" customWidth="1"/>
    <col min="13322" max="13322" width="8" customWidth="1"/>
    <col min="13323" max="13323" width="15.7109375" customWidth="1"/>
    <col min="13324" max="13324" width="13.28515625" customWidth="1"/>
    <col min="13325" max="13338" width="8" customWidth="1"/>
    <col min="13569" max="13569" width="0" hidden="1" customWidth="1"/>
    <col min="13570" max="13570" width="6" customWidth="1"/>
    <col min="13571" max="13571" width="17.5703125" customWidth="1"/>
    <col min="13572" max="13572" width="28.5703125" customWidth="1"/>
    <col min="13573" max="13573" width="10.42578125" customWidth="1"/>
    <col min="13574" max="13574" width="12" customWidth="1"/>
    <col min="13575" max="13575" width="14.28515625" customWidth="1"/>
    <col min="13576" max="13576" width="14.5703125" customWidth="1"/>
    <col min="13577" max="13577" width="10.5703125" customWidth="1"/>
    <col min="13578" max="13578" width="8" customWidth="1"/>
    <col min="13579" max="13579" width="15.7109375" customWidth="1"/>
    <col min="13580" max="13580" width="13.28515625" customWidth="1"/>
    <col min="13581" max="13594" width="8" customWidth="1"/>
    <col min="13825" max="13825" width="0" hidden="1" customWidth="1"/>
    <col min="13826" max="13826" width="6" customWidth="1"/>
    <col min="13827" max="13827" width="17.5703125" customWidth="1"/>
    <col min="13828" max="13828" width="28.5703125" customWidth="1"/>
    <col min="13829" max="13829" width="10.42578125" customWidth="1"/>
    <col min="13830" max="13830" width="12" customWidth="1"/>
    <col min="13831" max="13831" width="14.28515625" customWidth="1"/>
    <col min="13832" max="13832" width="14.5703125" customWidth="1"/>
    <col min="13833" max="13833" width="10.5703125" customWidth="1"/>
    <col min="13834" max="13834" width="8" customWidth="1"/>
    <col min="13835" max="13835" width="15.7109375" customWidth="1"/>
    <col min="13836" max="13836" width="13.28515625" customWidth="1"/>
    <col min="13837" max="13850" width="8" customWidth="1"/>
    <col min="14081" max="14081" width="0" hidden="1" customWidth="1"/>
    <col min="14082" max="14082" width="6" customWidth="1"/>
    <col min="14083" max="14083" width="17.5703125" customWidth="1"/>
    <col min="14084" max="14084" width="28.5703125" customWidth="1"/>
    <col min="14085" max="14085" width="10.42578125" customWidth="1"/>
    <col min="14086" max="14086" width="12" customWidth="1"/>
    <col min="14087" max="14087" width="14.28515625" customWidth="1"/>
    <col min="14088" max="14088" width="14.5703125" customWidth="1"/>
    <col min="14089" max="14089" width="10.5703125" customWidth="1"/>
    <col min="14090" max="14090" width="8" customWidth="1"/>
    <col min="14091" max="14091" width="15.7109375" customWidth="1"/>
    <col min="14092" max="14092" width="13.28515625" customWidth="1"/>
    <col min="14093" max="14106" width="8" customWidth="1"/>
    <col min="14337" max="14337" width="0" hidden="1" customWidth="1"/>
    <col min="14338" max="14338" width="6" customWidth="1"/>
    <col min="14339" max="14339" width="17.5703125" customWidth="1"/>
    <col min="14340" max="14340" width="28.5703125" customWidth="1"/>
    <col min="14341" max="14341" width="10.42578125" customWidth="1"/>
    <col min="14342" max="14342" width="12" customWidth="1"/>
    <col min="14343" max="14343" width="14.28515625" customWidth="1"/>
    <col min="14344" max="14344" width="14.5703125" customWidth="1"/>
    <col min="14345" max="14345" width="10.5703125" customWidth="1"/>
    <col min="14346" max="14346" width="8" customWidth="1"/>
    <col min="14347" max="14347" width="15.7109375" customWidth="1"/>
    <col min="14348" max="14348" width="13.28515625" customWidth="1"/>
    <col min="14349" max="14362" width="8" customWidth="1"/>
    <col min="14593" max="14593" width="0" hidden="1" customWidth="1"/>
    <col min="14594" max="14594" width="6" customWidth="1"/>
    <col min="14595" max="14595" width="17.5703125" customWidth="1"/>
    <col min="14596" max="14596" width="28.5703125" customWidth="1"/>
    <col min="14597" max="14597" width="10.42578125" customWidth="1"/>
    <col min="14598" max="14598" width="12" customWidth="1"/>
    <col min="14599" max="14599" width="14.28515625" customWidth="1"/>
    <col min="14600" max="14600" width="14.5703125" customWidth="1"/>
    <col min="14601" max="14601" width="10.5703125" customWidth="1"/>
    <col min="14602" max="14602" width="8" customWidth="1"/>
    <col min="14603" max="14603" width="15.7109375" customWidth="1"/>
    <col min="14604" max="14604" width="13.28515625" customWidth="1"/>
    <col min="14605" max="14618" width="8" customWidth="1"/>
    <col min="14849" max="14849" width="0" hidden="1" customWidth="1"/>
    <col min="14850" max="14850" width="6" customWidth="1"/>
    <col min="14851" max="14851" width="17.5703125" customWidth="1"/>
    <col min="14852" max="14852" width="28.5703125" customWidth="1"/>
    <col min="14853" max="14853" width="10.42578125" customWidth="1"/>
    <col min="14854" max="14854" width="12" customWidth="1"/>
    <col min="14855" max="14855" width="14.28515625" customWidth="1"/>
    <col min="14856" max="14856" width="14.5703125" customWidth="1"/>
    <col min="14857" max="14857" width="10.5703125" customWidth="1"/>
    <col min="14858" max="14858" width="8" customWidth="1"/>
    <col min="14859" max="14859" width="15.7109375" customWidth="1"/>
    <col min="14860" max="14860" width="13.28515625" customWidth="1"/>
    <col min="14861" max="14874" width="8" customWidth="1"/>
    <col min="15105" max="15105" width="0" hidden="1" customWidth="1"/>
    <col min="15106" max="15106" width="6" customWidth="1"/>
    <col min="15107" max="15107" width="17.5703125" customWidth="1"/>
    <col min="15108" max="15108" width="28.5703125" customWidth="1"/>
    <col min="15109" max="15109" width="10.42578125" customWidth="1"/>
    <col min="15110" max="15110" width="12" customWidth="1"/>
    <col min="15111" max="15111" width="14.28515625" customWidth="1"/>
    <col min="15112" max="15112" width="14.5703125" customWidth="1"/>
    <col min="15113" max="15113" width="10.5703125" customWidth="1"/>
    <col min="15114" max="15114" width="8" customWidth="1"/>
    <col min="15115" max="15115" width="15.7109375" customWidth="1"/>
    <col min="15116" max="15116" width="13.28515625" customWidth="1"/>
    <col min="15117" max="15130" width="8" customWidth="1"/>
    <col min="15361" max="15361" width="0" hidden="1" customWidth="1"/>
    <col min="15362" max="15362" width="6" customWidth="1"/>
    <col min="15363" max="15363" width="17.5703125" customWidth="1"/>
    <col min="15364" max="15364" width="28.5703125" customWidth="1"/>
    <col min="15365" max="15365" width="10.42578125" customWidth="1"/>
    <col min="15366" max="15366" width="12" customWidth="1"/>
    <col min="15367" max="15367" width="14.28515625" customWidth="1"/>
    <col min="15368" max="15368" width="14.5703125" customWidth="1"/>
    <col min="15369" max="15369" width="10.5703125" customWidth="1"/>
    <col min="15370" max="15370" width="8" customWidth="1"/>
    <col min="15371" max="15371" width="15.7109375" customWidth="1"/>
    <col min="15372" max="15372" width="13.28515625" customWidth="1"/>
    <col min="15373" max="15386" width="8" customWidth="1"/>
    <col min="15617" max="15617" width="0" hidden="1" customWidth="1"/>
    <col min="15618" max="15618" width="6" customWidth="1"/>
    <col min="15619" max="15619" width="17.5703125" customWidth="1"/>
    <col min="15620" max="15620" width="28.5703125" customWidth="1"/>
    <col min="15621" max="15621" width="10.42578125" customWidth="1"/>
    <col min="15622" max="15622" width="12" customWidth="1"/>
    <col min="15623" max="15623" width="14.28515625" customWidth="1"/>
    <col min="15624" max="15624" width="14.5703125" customWidth="1"/>
    <col min="15625" max="15625" width="10.5703125" customWidth="1"/>
    <col min="15626" max="15626" width="8" customWidth="1"/>
    <col min="15627" max="15627" width="15.7109375" customWidth="1"/>
    <col min="15628" max="15628" width="13.28515625" customWidth="1"/>
    <col min="15629" max="15642" width="8" customWidth="1"/>
    <col min="15873" max="15873" width="0" hidden="1" customWidth="1"/>
    <col min="15874" max="15874" width="6" customWidth="1"/>
    <col min="15875" max="15875" width="17.5703125" customWidth="1"/>
    <col min="15876" max="15876" width="28.5703125" customWidth="1"/>
    <col min="15877" max="15877" width="10.42578125" customWidth="1"/>
    <col min="15878" max="15878" width="12" customWidth="1"/>
    <col min="15879" max="15879" width="14.28515625" customWidth="1"/>
    <col min="15880" max="15880" width="14.5703125" customWidth="1"/>
    <col min="15881" max="15881" width="10.5703125" customWidth="1"/>
    <col min="15882" max="15882" width="8" customWidth="1"/>
    <col min="15883" max="15883" width="15.7109375" customWidth="1"/>
    <col min="15884" max="15884" width="13.28515625" customWidth="1"/>
    <col min="15885" max="15898" width="8" customWidth="1"/>
    <col min="16129" max="16129" width="0" hidden="1" customWidth="1"/>
    <col min="16130" max="16130" width="6" customWidth="1"/>
    <col min="16131" max="16131" width="17.5703125" customWidth="1"/>
    <col min="16132" max="16132" width="28.5703125" customWidth="1"/>
    <col min="16133" max="16133" width="10.42578125" customWidth="1"/>
    <col min="16134" max="16134" width="12" customWidth="1"/>
    <col min="16135" max="16135" width="14.28515625" customWidth="1"/>
    <col min="16136" max="16136" width="14.5703125" customWidth="1"/>
    <col min="16137" max="16137" width="10.5703125" customWidth="1"/>
    <col min="16138" max="16138" width="8" customWidth="1"/>
    <col min="16139" max="16139" width="15.7109375" customWidth="1"/>
    <col min="16140" max="16140" width="13.28515625" customWidth="1"/>
    <col min="16141" max="16154" width="8" customWidth="1"/>
  </cols>
  <sheetData>
    <row r="1" spans="1:26" ht="19.5" customHeight="1">
      <c r="A1" s="24"/>
      <c r="B1" s="25"/>
      <c r="C1" s="25"/>
      <c r="D1" s="25"/>
      <c r="E1" s="25"/>
      <c r="F1" s="25"/>
      <c r="G1" s="25"/>
      <c r="H1" s="124"/>
      <c r="I1" s="224" t="s">
        <v>75</v>
      </c>
      <c r="J1" s="225"/>
      <c r="K1" s="2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3.25" customHeight="1">
      <c r="A2" s="24"/>
      <c r="B2" s="25"/>
      <c r="C2" s="25"/>
      <c r="D2" s="25"/>
      <c r="E2" s="25"/>
      <c r="F2" s="25"/>
      <c r="G2" s="24"/>
      <c r="H2" s="226" t="s">
        <v>25</v>
      </c>
      <c r="I2" s="227"/>
      <c r="J2" s="227"/>
      <c r="K2" s="227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0.25" customHeight="1">
      <c r="A3" s="26"/>
      <c r="B3" s="27"/>
      <c r="C3" s="27"/>
      <c r="D3" s="27"/>
      <c r="E3" s="27"/>
      <c r="F3" s="28"/>
      <c r="G3" s="226" t="s">
        <v>62</v>
      </c>
      <c r="H3" s="226"/>
      <c r="I3" s="226"/>
      <c r="J3" s="226"/>
      <c r="K3" s="2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customHeight="1">
      <c r="A4" s="26"/>
      <c r="B4" s="27"/>
      <c r="C4" s="27"/>
      <c r="D4" s="27"/>
      <c r="E4" s="27"/>
      <c r="F4" s="28"/>
      <c r="G4" s="226" t="s">
        <v>67</v>
      </c>
      <c r="H4" s="226"/>
      <c r="I4" s="226"/>
      <c r="J4" s="226"/>
      <c r="K4" s="22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31.5" customHeight="1">
      <c r="A5" s="29"/>
      <c r="B5" s="125"/>
      <c r="C5" s="156"/>
      <c r="D5" s="156"/>
      <c r="E5" s="229" t="s">
        <v>57</v>
      </c>
      <c r="F5" s="229"/>
      <c r="G5" s="229"/>
      <c r="H5" s="229"/>
      <c r="I5" s="5"/>
      <c r="J5" s="5"/>
      <c r="K5" s="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44.25" customHeight="1">
      <c r="A6" s="29"/>
      <c r="B6" s="217" t="s">
        <v>71</v>
      </c>
      <c r="C6" s="228"/>
      <c r="D6" s="228"/>
      <c r="E6" s="228"/>
      <c r="F6" s="228"/>
      <c r="G6" s="228"/>
      <c r="H6" s="228"/>
      <c r="I6" s="228"/>
      <c r="J6" s="228"/>
      <c r="K6" s="228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8" customHeight="1">
      <c r="A7" s="29"/>
      <c r="B7" s="2"/>
      <c r="C7" s="220" t="s">
        <v>0</v>
      </c>
      <c r="D7" s="221"/>
      <c r="E7" s="32"/>
      <c r="F7" s="2"/>
      <c r="G7" s="37" t="s">
        <v>14</v>
      </c>
      <c r="H7" s="5"/>
      <c r="I7" s="5"/>
      <c r="J7" s="3"/>
      <c r="K7" s="30"/>
      <c r="L7" s="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51.75" customHeight="1">
      <c r="A8" s="29"/>
      <c r="B8" s="128" t="s">
        <v>1</v>
      </c>
      <c r="C8" s="128" t="s">
        <v>2</v>
      </c>
      <c r="D8" s="128" t="s">
        <v>3</v>
      </c>
      <c r="E8" s="128" t="s">
        <v>4</v>
      </c>
      <c r="F8" s="128" t="s">
        <v>5</v>
      </c>
      <c r="G8" s="128" t="s">
        <v>6</v>
      </c>
      <c r="H8" s="128" t="s">
        <v>7</v>
      </c>
      <c r="I8" s="128" t="s">
        <v>8</v>
      </c>
      <c r="J8" s="128" t="s">
        <v>9</v>
      </c>
      <c r="K8" s="129" t="s">
        <v>10</v>
      </c>
      <c r="L8" s="73"/>
      <c r="M8" s="73"/>
      <c r="N8" s="7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8.75" customHeight="1">
      <c r="A9" s="29"/>
      <c r="B9" s="128">
        <v>1</v>
      </c>
      <c r="C9" s="128">
        <v>2</v>
      </c>
      <c r="D9" s="128">
        <v>3</v>
      </c>
      <c r="E9" s="128">
        <v>4</v>
      </c>
      <c r="F9" s="128">
        <v>5</v>
      </c>
      <c r="G9" s="128">
        <v>6</v>
      </c>
      <c r="H9" s="128">
        <v>7</v>
      </c>
      <c r="I9" s="128">
        <v>8</v>
      </c>
      <c r="J9" s="128">
        <v>9</v>
      </c>
      <c r="K9" s="129">
        <v>10</v>
      </c>
      <c r="L9" s="73"/>
      <c r="M9" s="73"/>
      <c r="N9" s="7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6.25" customHeight="1">
      <c r="A10" s="2"/>
      <c r="B10" s="128">
        <v>1</v>
      </c>
      <c r="C10" s="222" t="s">
        <v>49</v>
      </c>
      <c r="D10" s="130" t="s">
        <v>30</v>
      </c>
      <c r="E10" s="128"/>
      <c r="F10" s="128"/>
      <c r="G10" s="43">
        <v>1</v>
      </c>
      <c r="H10" s="43">
        <v>200000</v>
      </c>
      <c r="I10" s="157"/>
      <c r="J10" s="157"/>
      <c r="K10" s="137">
        <f t="shared" ref="K10:K14" si="0">H10*G10</f>
        <v>200000</v>
      </c>
      <c r="L10" s="69">
        <v>1</v>
      </c>
      <c r="M10" s="69">
        <v>160000</v>
      </c>
      <c r="N10" s="69">
        <f>SUM(L10*M10)</f>
        <v>160000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2"/>
      <c r="B11" s="128">
        <v>2</v>
      </c>
      <c r="C11" s="223"/>
      <c r="D11" s="130" t="s">
        <v>31</v>
      </c>
      <c r="E11" s="128"/>
      <c r="F11" s="128"/>
      <c r="G11" s="43">
        <v>0.5</v>
      </c>
      <c r="H11" s="43">
        <v>120000</v>
      </c>
      <c r="I11" s="43"/>
      <c r="J11" s="43"/>
      <c r="K11" s="137">
        <f t="shared" si="0"/>
        <v>60000</v>
      </c>
      <c r="L11" s="69">
        <v>0.5</v>
      </c>
      <c r="M11" s="69">
        <v>120000</v>
      </c>
      <c r="N11" s="69">
        <f t="shared" ref="N11:N24" si="1">SUM(L11*M11)</f>
        <v>60000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2"/>
      <c r="B12" s="128">
        <v>3</v>
      </c>
      <c r="C12" s="223"/>
      <c r="D12" s="130" t="s">
        <v>43</v>
      </c>
      <c r="E12" s="128"/>
      <c r="F12" s="128"/>
      <c r="G12" s="43">
        <v>0.5</v>
      </c>
      <c r="H12" s="55">
        <v>130000</v>
      </c>
      <c r="I12" s="43"/>
      <c r="J12" s="43"/>
      <c r="K12" s="137">
        <f t="shared" si="0"/>
        <v>65000</v>
      </c>
      <c r="L12" s="69">
        <v>0.5</v>
      </c>
      <c r="M12" s="69">
        <v>130000</v>
      </c>
      <c r="N12" s="69">
        <f t="shared" si="1"/>
        <v>65000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2"/>
      <c r="B13" s="128">
        <v>4</v>
      </c>
      <c r="C13" s="223"/>
      <c r="D13" s="130" t="s">
        <v>35</v>
      </c>
      <c r="E13" s="128"/>
      <c r="F13" s="128"/>
      <c r="G13" s="43">
        <v>3.36</v>
      </c>
      <c r="H13" s="43">
        <v>120000</v>
      </c>
      <c r="I13" s="43"/>
      <c r="J13" s="43"/>
      <c r="K13" s="137">
        <f t="shared" si="0"/>
        <v>403200</v>
      </c>
      <c r="L13" s="69">
        <v>3.36</v>
      </c>
      <c r="M13" s="69">
        <v>120000</v>
      </c>
      <c r="N13" s="69">
        <f t="shared" si="1"/>
        <v>403200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2"/>
      <c r="B14" s="128">
        <v>5</v>
      </c>
      <c r="C14" s="223"/>
      <c r="D14" s="130" t="s">
        <v>36</v>
      </c>
      <c r="E14" s="128"/>
      <c r="F14" s="128"/>
      <c r="G14" s="43">
        <v>3</v>
      </c>
      <c r="H14" s="43">
        <v>115000</v>
      </c>
      <c r="I14" s="43"/>
      <c r="J14" s="43"/>
      <c r="K14" s="137">
        <f t="shared" si="0"/>
        <v>345000</v>
      </c>
      <c r="L14" s="69">
        <v>3</v>
      </c>
      <c r="M14" s="69">
        <v>115000</v>
      </c>
      <c r="N14" s="69">
        <f t="shared" si="1"/>
        <v>345000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2"/>
      <c r="B15" s="128">
        <v>6</v>
      </c>
      <c r="C15" s="223"/>
      <c r="D15" s="132" t="s">
        <v>44</v>
      </c>
      <c r="E15" s="133"/>
      <c r="F15" s="134"/>
      <c r="G15" s="158">
        <v>0.75</v>
      </c>
      <c r="H15" s="158">
        <v>120000</v>
      </c>
      <c r="I15" s="158"/>
      <c r="J15" s="158"/>
      <c r="K15" s="137">
        <f t="shared" ref="K15:K24" si="2">H15*G15</f>
        <v>90000</v>
      </c>
      <c r="L15" s="69">
        <v>0.75</v>
      </c>
      <c r="M15" s="69">
        <v>120000</v>
      </c>
      <c r="N15" s="69">
        <f t="shared" si="1"/>
        <v>90000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2"/>
      <c r="B16" s="128">
        <v>7</v>
      </c>
      <c r="C16" s="223"/>
      <c r="D16" s="130" t="s">
        <v>29</v>
      </c>
      <c r="E16" s="128"/>
      <c r="F16" s="131"/>
      <c r="G16" s="43">
        <v>0.5</v>
      </c>
      <c r="H16" s="43">
        <v>110000</v>
      </c>
      <c r="I16" s="43"/>
      <c r="J16" s="43"/>
      <c r="K16" s="137">
        <f t="shared" ref="K16:K17" si="3">H16*G16</f>
        <v>55000</v>
      </c>
      <c r="L16" s="69">
        <v>0.5</v>
      </c>
      <c r="M16" s="69">
        <v>110000</v>
      </c>
      <c r="N16" s="69">
        <f t="shared" si="1"/>
        <v>55000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2.25" customHeight="1">
      <c r="A17" s="2"/>
      <c r="B17" s="128">
        <v>8</v>
      </c>
      <c r="C17" s="223"/>
      <c r="D17" s="130" t="s">
        <v>41</v>
      </c>
      <c r="E17" s="128"/>
      <c r="F17" s="131"/>
      <c r="G17" s="55">
        <v>0.5</v>
      </c>
      <c r="H17" s="43">
        <v>110000</v>
      </c>
      <c r="I17" s="43"/>
      <c r="J17" s="43"/>
      <c r="K17" s="137">
        <f t="shared" si="3"/>
        <v>55000</v>
      </c>
      <c r="L17" s="69">
        <v>0.5</v>
      </c>
      <c r="M17" s="69">
        <v>110000</v>
      </c>
      <c r="N17" s="69">
        <f t="shared" si="1"/>
        <v>55000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2"/>
      <c r="B18" s="128">
        <v>9</v>
      </c>
      <c r="C18" s="223"/>
      <c r="D18" s="130" t="s">
        <v>34</v>
      </c>
      <c r="E18" s="128"/>
      <c r="F18" s="131"/>
      <c r="G18" s="43">
        <v>0.75</v>
      </c>
      <c r="H18" s="43">
        <v>105000</v>
      </c>
      <c r="I18" s="43"/>
      <c r="J18" s="43"/>
      <c r="K18" s="137">
        <f t="shared" si="2"/>
        <v>78750</v>
      </c>
      <c r="L18" s="69">
        <v>0.75</v>
      </c>
      <c r="M18" s="69">
        <v>105000</v>
      </c>
      <c r="N18" s="69">
        <f t="shared" si="1"/>
        <v>78750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2"/>
      <c r="B19" s="128">
        <v>10</v>
      </c>
      <c r="C19" s="223"/>
      <c r="D19" s="130" t="s">
        <v>37</v>
      </c>
      <c r="E19" s="128"/>
      <c r="F19" s="131"/>
      <c r="G19" s="43">
        <v>1</v>
      </c>
      <c r="H19" s="43">
        <v>115000</v>
      </c>
      <c r="I19" s="43"/>
      <c r="J19" s="43"/>
      <c r="K19" s="137">
        <f t="shared" si="2"/>
        <v>115000</v>
      </c>
      <c r="L19" s="69">
        <v>1</v>
      </c>
      <c r="M19" s="69">
        <v>115000</v>
      </c>
      <c r="N19" s="69">
        <f t="shared" si="1"/>
        <v>115000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2"/>
      <c r="B20" s="128">
        <v>11</v>
      </c>
      <c r="C20" s="223"/>
      <c r="D20" s="130" t="s">
        <v>38</v>
      </c>
      <c r="E20" s="128"/>
      <c r="F20" s="131"/>
      <c r="G20" s="43">
        <v>0.5</v>
      </c>
      <c r="H20" s="43">
        <v>105000</v>
      </c>
      <c r="I20" s="43"/>
      <c r="J20" s="43"/>
      <c r="K20" s="137">
        <f t="shared" si="2"/>
        <v>52500</v>
      </c>
      <c r="L20" s="69">
        <v>0.5</v>
      </c>
      <c r="M20" s="69">
        <v>105000</v>
      </c>
      <c r="N20" s="69">
        <f t="shared" si="1"/>
        <v>52500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2"/>
      <c r="B21" s="128">
        <v>12</v>
      </c>
      <c r="C21" s="223"/>
      <c r="D21" s="130" t="s">
        <v>33</v>
      </c>
      <c r="E21" s="128"/>
      <c r="F21" s="131"/>
      <c r="G21" s="43">
        <v>1</v>
      </c>
      <c r="H21" s="43">
        <v>100000</v>
      </c>
      <c r="I21" s="43"/>
      <c r="J21" s="43"/>
      <c r="K21" s="137">
        <f t="shared" si="2"/>
        <v>100000</v>
      </c>
      <c r="L21" s="69">
        <v>1</v>
      </c>
      <c r="M21" s="69">
        <v>100000</v>
      </c>
      <c r="N21" s="69">
        <f t="shared" si="1"/>
        <v>100000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2"/>
      <c r="B22" s="128">
        <v>13</v>
      </c>
      <c r="C22" s="223"/>
      <c r="D22" s="130" t="s">
        <v>23</v>
      </c>
      <c r="E22" s="128"/>
      <c r="F22" s="131"/>
      <c r="G22" s="43">
        <v>0.5</v>
      </c>
      <c r="H22" s="43">
        <v>100000</v>
      </c>
      <c r="I22" s="43"/>
      <c r="J22" s="43"/>
      <c r="K22" s="137">
        <f t="shared" si="2"/>
        <v>50000</v>
      </c>
      <c r="L22" s="69">
        <v>0.5</v>
      </c>
      <c r="M22" s="69">
        <v>100000</v>
      </c>
      <c r="N22" s="69">
        <f t="shared" si="1"/>
        <v>50000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2"/>
      <c r="B23" s="128">
        <v>14</v>
      </c>
      <c r="C23" s="223"/>
      <c r="D23" s="130" t="s">
        <v>39</v>
      </c>
      <c r="E23" s="128"/>
      <c r="F23" s="131"/>
      <c r="G23" s="43">
        <v>0.5</v>
      </c>
      <c r="H23" s="43">
        <v>100000</v>
      </c>
      <c r="I23" s="43"/>
      <c r="J23" s="43"/>
      <c r="K23" s="137">
        <f t="shared" si="2"/>
        <v>50000</v>
      </c>
      <c r="L23" s="69">
        <v>0.5</v>
      </c>
      <c r="M23" s="69">
        <v>100000</v>
      </c>
      <c r="N23" s="69">
        <f t="shared" si="1"/>
        <v>50000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.75" customHeight="1">
      <c r="A24" s="2"/>
      <c r="B24" s="128">
        <v>15</v>
      </c>
      <c r="C24" s="223"/>
      <c r="D24" s="130" t="s">
        <v>40</v>
      </c>
      <c r="E24" s="128"/>
      <c r="F24" s="131"/>
      <c r="G24" s="55">
        <v>1</v>
      </c>
      <c r="H24" s="43">
        <v>100000</v>
      </c>
      <c r="I24" s="43"/>
      <c r="J24" s="43"/>
      <c r="K24" s="137">
        <f t="shared" si="2"/>
        <v>100000</v>
      </c>
      <c r="L24" s="69">
        <v>1</v>
      </c>
      <c r="M24" s="69">
        <v>100000</v>
      </c>
      <c r="N24" s="69">
        <f t="shared" si="1"/>
        <v>100000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2"/>
      <c r="B25" s="128"/>
      <c r="C25" s="135"/>
      <c r="D25" s="81" t="s">
        <v>13</v>
      </c>
      <c r="E25" s="82"/>
      <c r="F25" s="82"/>
      <c r="G25" s="82">
        <f>SUM(G10:G24)</f>
        <v>15.36</v>
      </c>
      <c r="H25" s="82">
        <f>SUM(H10:H24)</f>
        <v>1750000</v>
      </c>
      <c r="I25" s="82"/>
      <c r="J25" s="82"/>
      <c r="K25" s="87">
        <f>SUM(K10:K24)</f>
        <v>1819450</v>
      </c>
      <c r="L25" s="83"/>
      <c r="M25" s="83"/>
      <c r="N25" s="84">
        <f>SUM(N10:N24)</f>
        <v>1779450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>
      <c r="A26" s="29"/>
      <c r="B26" s="29"/>
      <c r="C26" s="219" t="s">
        <v>61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A27" s="29"/>
      <c r="B27" s="29"/>
      <c r="C27" s="29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27" customFormat="1" ht="30" customHeight="1">
      <c r="A28" s="125"/>
      <c r="B28" s="125"/>
      <c r="C28" s="125"/>
      <c r="D28" s="218" t="s">
        <v>28</v>
      </c>
      <c r="E28" s="218"/>
      <c r="F28" s="218"/>
      <c r="G28" s="218"/>
      <c r="H28" s="218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12.75" customHeight="1">
      <c r="A29" s="29"/>
      <c r="B29" s="29"/>
      <c r="C29" s="2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6.149999999999999" customHeight="1">
      <c r="A30" s="29"/>
      <c r="B30" s="29"/>
      <c r="C30" s="2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9"/>
      <c r="B31" s="29"/>
      <c r="C31" s="2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9"/>
      <c r="B32" s="29"/>
      <c r="C32" s="2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9"/>
      <c r="B33" s="29"/>
      <c r="C33" s="2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3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3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3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3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3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3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3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3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3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3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3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3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3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3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3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3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3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3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3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3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3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3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3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3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3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3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3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3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3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3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3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3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3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3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3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3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3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3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3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3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3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3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3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3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3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3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3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3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3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3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3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3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3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3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3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3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3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3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3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3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3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3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3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3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3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3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3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3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3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3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3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3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3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3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3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3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3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3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3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3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3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3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3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3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3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3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3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3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3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3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3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3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3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3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3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3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3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3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3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3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3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3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3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3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3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3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3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3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3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3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3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3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3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3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3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3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3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3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3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3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3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3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3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3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3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3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3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3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3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3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3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3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3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3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3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3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3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3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3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3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3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3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3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3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3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3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3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3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3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3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3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3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3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3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3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3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3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3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3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3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3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3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3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3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3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3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3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3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3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3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3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3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3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3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3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3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3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3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3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3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3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3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3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3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3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3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3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3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3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3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3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3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3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3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3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3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3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3.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3.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3.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3.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3.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3.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3.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3.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3.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3.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3.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3.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3.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3.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3.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3.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3.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3.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3.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3.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3.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3.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3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3.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3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3.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3.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3.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3.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3.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3.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3.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3.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3.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3.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3.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3.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3.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3.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3.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3.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3.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3.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3.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3.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3.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3.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3.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3.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3.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3.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3.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3.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3.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3.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3.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3.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3.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3.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3.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3.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3.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3.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3.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3.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3.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3.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3.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3.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.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3.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3.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3.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3.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3.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3.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3.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3.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3.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3.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3.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3.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3.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3.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3.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3.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3.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3.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3.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3.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3.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3.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.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3.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3.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3.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3.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3.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3.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3.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3.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3.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3.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3.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3.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3.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3.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3.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3.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3.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3.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3.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3.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3.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3.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3.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3.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3.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3.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3.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3.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3.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3.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3.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3.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3.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3.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3.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3.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3.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3.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3.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3.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3.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3.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3.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3.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3.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3.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3.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3.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3.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3.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3.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3.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3.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3.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3.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3.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3.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3.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3.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3.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3.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3.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3.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3.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3.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3.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3.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3.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3.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3.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3.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3.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3.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3.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3.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3.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3.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3.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3.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3.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3.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3.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3.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3.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3.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3.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3.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3.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3.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3.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3.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3.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3.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3.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3.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3.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3.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3.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3.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3.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3.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3.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3.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3.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3.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3.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3.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3.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3.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3.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3.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3.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3.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3.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3.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3.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3.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3.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3.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3.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3.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3.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3.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3.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3.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3.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3.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3.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3.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3.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3.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3.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3.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3.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3.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3.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3.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3.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3.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3.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3.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3.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3.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3.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3.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3.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3.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3.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3.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3.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3.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3.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3.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3.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3.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3.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3.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3.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3.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3.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3.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3.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3.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3.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3.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3.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3.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3.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3.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3.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3.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3.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3.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3.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3.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3.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3.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3.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3.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3.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3.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3.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3.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3.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3.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3.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3.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3.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3.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3.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3.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3.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3.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3.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3.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3.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3.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3.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3.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3.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3.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3.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3.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3.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3.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3.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3.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3.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3.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3.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3.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3.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3.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3.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3.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3.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3.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3.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3.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3.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3.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3.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3.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3.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3.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3.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3.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3.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3.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3.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3.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3.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3.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3.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3.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3.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3.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3.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3.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3.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3.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3.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3.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3.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3.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3.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3.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3.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3.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3.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3.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3.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3.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3.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3.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3.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3.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3.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3.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3.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3.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3.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3.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3.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3.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3.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3.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3.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3.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3.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3.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3.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3.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3.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3.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3.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3.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3.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3.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3.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3.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3.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3.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3.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3.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3.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3.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3.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3.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3.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3.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3.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3.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3.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3.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3.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3.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3.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3.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3.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3.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3.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3.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3.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3.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3.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3.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3.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3.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3.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3.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3.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3.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3.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3.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3.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3.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3.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3.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3.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3.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3.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3.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3.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3.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3.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3.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3.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3.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3.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3.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3.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3.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3.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3.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3.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3.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3.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3.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3.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3.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3.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3.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3.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3.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3.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3.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3.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3.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3.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3.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3.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3.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3.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3.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3.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3.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3.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3.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3.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3.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3.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3.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3.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3.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3.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3.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3.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3.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3.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3.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3.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3.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3.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3.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3.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3.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3.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3.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3.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3.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3.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3.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3.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3.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3.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3.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3.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3.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3.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3.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3.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3.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3.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3.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3.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3.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3.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3.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3.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3.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3.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3.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3.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3.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3.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3.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3.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3.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3.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3.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3.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3.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3.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3.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3.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3.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3.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3.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3.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3.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3.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3.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3.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3.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3.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3.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3.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3.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3.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3.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3.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3.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3.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3.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3.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3.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3.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3.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3.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3.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3.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3.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3.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3.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3.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3.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3.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3.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3.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3.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3.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3.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3.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3.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3.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3.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3.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3.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3.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3.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3.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3.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3.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3.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3.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3.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3.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3.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3.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3.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3.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3.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3.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3.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3.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3.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3.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3.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3.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3.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3.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3.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3.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3.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3.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3.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3.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3.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3.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3.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3.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3.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3.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3.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3.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3.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3.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3.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3.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3.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3.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3.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3.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3.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3.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3.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3.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3.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3.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3.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3.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3.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3.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3.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3.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3.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3.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3.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3.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3.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3.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3.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3.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3.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3.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3.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3.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3.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3.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3.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3.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3.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3.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3.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3.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3.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3.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3.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3.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3.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3.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3.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3.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3.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3.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3.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3.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3.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3.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3.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3.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3.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3.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3.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3.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3.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3.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3.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3.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3.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3.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3.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3.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3.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3.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3.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3.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3.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3.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3.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3.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3.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3.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3.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3.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3.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3.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3.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3.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3.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3.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3.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3.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3.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3.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3.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3.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3.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3.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3.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3.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3.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3.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3.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3.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3.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3.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3.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3.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3.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3.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3.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3.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3.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3.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3.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3.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3.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3.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3.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3.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3.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3.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3.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3.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3.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3.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3.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3.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3.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3.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3.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3.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3.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3.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3.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3.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3.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3.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3.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3.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3.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3.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3.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3.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3.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3.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3.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3.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3.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3.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3.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3.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3.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3.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3.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3.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3.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3.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3.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3.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3.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3.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3.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3.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3.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3.5" customHeight="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3.5" customHeight="1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</sheetData>
  <mergeCells count="10">
    <mergeCell ref="D28:H28"/>
    <mergeCell ref="C26:L26"/>
    <mergeCell ref="C7:D7"/>
    <mergeCell ref="C10:C24"/>
    <mergeCell ref="I1:K1"/>
    <mergeCell ref="H2:K2"/>
    <mergeCell ref="B6:K6"/>
    <mergeCell ref="G4:K4"/>
    <mergeCell ref="G3:K3"/>
    <mergeCell ref="E5:H5"/>
  </mergeCells>
  <pageMargins left="0.7" right="0.7" top="0.75" bottom="0.75" header="0.3" footer="0.3"/>
  <pageSetup paperSize="9" scale="8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A7" workbookViewId="0">
      <selection activeCell="P9" sqref="P9"/>
    </sheetView>
  </sheetViews>
  <sheetFormatPr defaultColWidth="14.42578125" defaultRowHeight="15"/>
  <cols>
    <col min="1" max="1" width="1.140625" customWidth="1"/>
    <col min="2" max="2" width="5.5703125" customWidth="1"/>
    <col min="3" max="3" width="24.42578125" customWidth="1"/>
    <col min="4" max="4" width="20.42578125" customWidth="1"/>
    <col min="5" max="5" width="10.5703125" customWidth="1"/>
    <col min="6" max="6" width="10.85546875" customWidth="1"/>
    <col min="7" max="7" width="12.42578125" customWidth="1"/>
    <col min="8" max="8" width="14.7109375" customWidth="1"/>
    <col min="9" max="9" width="8.140625" customWidth="1"/>
    <col min="10" max="10" width="8.85546875" customWidth="1"/>
    <col min="11" max="11" width="18" customWidth="1"/>
    <col min="12" max="26" width="8" customWidth="1"/>
    <col min="257" max="257" width="1.140625" customWidth="1"/>
    <col min="258" max="258" width="5.5703125" customWidth="1"/>
    <col min="259" max="259" width="22.5703125" customWidth="1"/>
    <col min="260" max="260" width="19.7109375" customWidth="1"/>
    <col min="261" max="261" width="11" customWidth="1"/>
    <col min="262" max="262" width="12.5703125" customWidth="1"/>
    <col min="263" max="263" width="13.5703125" customWidth="1"/>
    <col min="264" max="264" width="14.85546875" customWidth="1"/>
    <col min="265" max="265" width="10.5703125" customWidth="1"/>
    <col min="266" max="266" width="7.85546875" customWidth="1"/>
    <col min="267" max="267" width="17.5703125" customWidth="1"/>
    <col min="268" max="282" width="8" customWidth="1"/>
    <col min="513" max="513" width="1.140625" customWidth="1"/>
    <col min="514" max="514" width="5.5703125" customWidth="1"/>
    <col min="515" max="515" width="22.5703125" customWidth="1"/>
    <col min="516" max="516" width="19.7109375" customWidth="1"/>
    <col min="517" max="517" width="11" customWidth="1"/>
    <col min="518" max="518" width="12.5703125" customWidth="1"/>
    <col min="519" max="519" width="13.5703125" customWidth="1"/>
    <col min="520" max="520" width="14.85546875" customWidth="1"/>
    <col min="521" max="521" width="10.5703125" customWidth="1"/>
    <col min="522" max="522" width="7.85546875" customWidth="1"/>
    <col min="523" max="523" width="17.5703125" customWidth="1"/>
    <col min="524" max="538" width="8" customWidth="1"/>
    <col min="769" max="769" width="1.140625" customWidth="1"/>
    <col min="770" max="770" width="5.5703125" customWidth="1"/>
    <col min="771" max="771" width="22.5703125" customWidth="1"/>
    <col min="772" max="772" width="19.7109375" customWidth="1"/>
    <col min="773" max="773" width="11" customWidth="1"/>
    <col min="774" max="774" width="12.5703125" customWidth="1"/>
    <col min="775" max="775" width="13.5703125" customWidth="1"/>
    <col min="776" max="776" width="14.85546875" customWidth="1"/>
    <col min="777" max="777" width="10.5703125" customWidth="1"/>
    <col min="778" max="778" width="7.85546875" customWidth="1"/>
    <col min="779" max="779" width="17.5703125" customWidth="1"/>
    <col min="780" max="794" width="8" customWidth="1"/>
    <col min="1025" max="1025" width="1.140625" customWidth="1"/>
    <col min="1026" max="1026" width="5.5703125" customWidth="1"/>
    <col min="1027" max="1027" width="22.5703125" customWidth="1"/>
    <col min="1028" max="1028" width="19.7109375" customWidth="1"/>
    <col min="1029" max="1029" width="11" customWidth="1"/>
    <col min="1030" max="1030" width="12.5703125" customWidth="1"/>
    <col min="1031" max="1031" width="13.5703125" customWidth="1"/>
    <col min="1032" max="1032" width="14.85546875" customWidth="1"/>
    <col min="1033" max="1033" width="10.5703125" customWidth="1"/>
    <col min="1034" max="1034" width="7.85546875" customWidth="1"/>
    <col min="1035" max="1035" width="17.5703125" customWidth="1"/>
    <col min="1036" max="1050" width="8" customWidth="1"/>
    <col min="1281" max="1281" width="1.140625" customWidth="1"/>
    <col min="1282" max="1282" width="5.5703125" customWidth="1"/>
    <col min="1283" max="1283" width="22.5703125" customWidth="1"/>
    <col min="1284" max="1284" width="19.7109375" customWidth="1"/>
    <col min="1285" max="1285" width="11" customWidth="1"/>
    <col min="1286" max="1286" width="12.5703125" customWidth="1"/>
    <col min="1287" max="1287" width="13.5703125" customWidth="1"/>
    <col min="1288" max="1288" width="14.85546875" customWidth="1"/>
    <col min="1289" max="1289" width="10.5703125" customWidth="1"/>
    <col min="1290" max="1290" width="7.85546875" customWidth="1"/>
    <col min="1291" max="1291" width="17.5703125" customWidth="1"/>
    <col min="1292" max="1306" width="8" customWidth="1"/>
    <col min="1537" max="1537" width="1.140625" customWidth="1"/>
    <col min="1538" max="1538" width="5.5703125" customWidth="1"/>
    <col min="1539" max="1539" width="22.5703125" customWidth="1"/>
    <col min="1540" max="1540" width="19.7109375" customWidth="1"/>
    <col min="1541" max="1541" width="11" customWidth="1"/>
    <col min="1542" max="1542" width="12.5703125" customWidth="1"/>
    <col min="1543" max="1543" width="13.5703125" customWidth="1"/>
    <col min="1544" max="1544" width="14.85546875" customWidth="1"/>
    <col min="1545" max="1545" width="10.5703125" customWidth="1"/>
    <col min="1546" max="1546" width="7.85546875" customWidth="1"/>
    <col min="1547" max="1547" width="17.5703125" customWidth="1"/>
    <col min="1548" max="1562" width="8" customWidth="1"/>
    <col min="1793" max="1793" width="1.140625" customWidth="1"/>
    <col min="1794" max="1794" width="5.5703125" customWidth="1"/>
    <col min="1795" max="1795" width="22.5703125" customWidth="1"/>
    <col min="1796" max="1796" width="19.7109375" customWidth="1"/>
    <col min="1797" max="1797" width="11" customWidth="1"/>
    <col min="1798" max="1798" width="12.5703125" customWidth="1"/>
    <col min="1799" max="1799" width="13.5703125" customWidth="1"/>
    <col min="1800" max="1800" width="14.85546875" customWidth="1"/>
    <col min="1801" max="1801" width="10.5703125" customWidth="1"/>
    <col min="1802" max="1802" width="7.85546875" customWidth="1"/>
    <col min="1803" max="1803" width="17.5703125" customWidth="1"/>
    <col min="1804" max="1818" width="8" customWidth="1"/>
    <col min="2049" max="2049" width="1.140625" customWidth="1"/>
    <col min="2050" max="2050" width="5.5703125" customWidth="1"/>
    <col min="2051" max="2051" width="22.5703125" customWidth="1"/>
    <col min="2052" max="2052" width="19.7109375" customWidth="1"/>
    <col min="2053" max="2053" width="11" customWidth="1"/>
    <col min="2054" max="2054" width="12.5703125" customWidth="1"/>
    <col min="2055" max="2055" width="13.5703125" customWidth="1"/>
    <col min="2056" max="2056" width="14.85546875" customWidth="1"/>
    <col min="2057" max="2057" width="10.5703125" customWidth="1"/>
    <col min="2058" max="2058" width="7.85546875" customWidth="1"/>
    <col min="2059" max="2059" width="17.5703125" customWidth="1"/>
    <col min="2060" max="2074" width="8" customWidth="1"/>
    <col min="2305" max="2305" width="1.140625" customWidth="1"/>
    <col min="2306" max="2306" width="5.5703125" customWidth="1"/>
    <col min="2307" max="2307" width="22.5703125" customWidth="1"/>
    <col min="2308" max="2308" width="19.7109375" customWidth="1"/>
    <col min="2309" max="2309" width="11" customWidth="1"/>
    <col min="2310" max="2310" width="12.5703125" customWidth="1"/>
    <col min="2311" max="2311" width="13.5703125" customWidth="1"/>
    <col min="2312" max="2312" width="14.85546875" customWidth="1"/>
    <col min="2313" max="2313" width="10.5703125" customWidth="1"/>
    <col min="2314" max="2314" width="7.85546875" customWidth="1"/>
    <col min="2315" max="2315" width="17.5703125" customWidth="1"/>
    <col min="2316" max="2330" width="8" customWidth="1"/>
    <col min="2561" max="2561" width="1.140625" customWidth="1"/>
    <col min="2562" max="2562" width="5.5703125" customWidth="1"/>
    <col min="2563" max="2563" width="22.5703125" customWidth="1"/>
    <col min="2564" max="2564" width="19.7109375" customWidth="1"/>
    <col min="2565" max="2565" width="11" customWidth="1"/>
    <col min="2566" max="2566" width="12.5703125" customWidth="1"/>
    <col min="2567" max="2567" width="13.5703125" customWidth="1"/>
    <col min="2568" max="2568" width="14.85546875" customWidth="1"/>
    <col min="2569" max="2569" width="10.5703125" customWidth="1"/>
    <col min="2570" max="2570" width="7.85546875" customWidth="1"/>
    <col min="2571" max="2571" width="17.5703125" customWidth="1"/>
    <col min="2572" max="2586" width="8" customWidth="1"/>
    <col min="2817" max="2817" width="1.140625" customWidth="1"/>
    <col min="2818" max="2818" width="5.5703125" customWidth="1"/>
    <col min="2819" max="2819" width="22.5703125" customWidth="1"/>
    <col min="2820" max="2820" width="19.7109375" customWidth="1"/>
    <col min="2821" max="2821" width="11" customWidth="1"/>
    <col min="2822" max="2822" width="12.5703125" customWidth="1"/>
    <col min="2823" max="2823" width="13.5703125" customWidth="1"/>
    <col min="2824" max="2824" width="14.85546875" customWidth="1"/>
    <col min="2825" max="2825" width="10.5703125" customWidth="1"/>
    <col min="2826" max="2826" width="7.85546875" customWidth="1"/>
    <col min="2827" max="2827" width="17.5703125" customWidth="1"/>
    <col min="2828" max="2842" width="8" customWidth="1"/>
    <col min="3073" max="3073" width="1.140625" customWidth="1"/>
    <col min="3074" max="3074" width="5.5703125" customWidth="1"/>
    <col min="3075" max="3075" width="22.5703125" customWidth="1"/>
    <col min="3076" max="3076" width="19.7109375" customWidth="1"/>
    <col min="3077" max="3077" width="11" customWidth="1"/>
    <col min="3078" max="3078" width="12.5703125" customWidth="1"/>
    <col min="3079" max="3079" width="13.5703125" customWidth="1"/>
    <col min="3080" max="3080" width="14.85546875" customWidth="1"/>
    <col min="3081" max="3081" width="10.5703125" customWidth="1"/>
    <col min="3082" max="3082" width="7.85546875" customWidth="1"/>
    <col min="3083" max="3083" width="17.5703125" customWidth="1"/>
    <col min="3084" max="3098" width="8" customWidth="1"/>
    <col min="3329" max="3329" width="1.140625" customWidth="1"/>
    <col min="3330" max="3330" width="5.5703125" customWidth="1"/>
    <col min="3331" max="3331" width="22.5703125" customWidth="1"/>
    <col min="3332" max="3332" width="19.7109375" customWidth="1"/>
    <col min="3333" max="3333" width="11" customWidth="1"/>
    <col min="3334" max="3334" width="12.5703125" customWidth="1"/>
    <col min="3335" max="3335" width="13.5703125" customWidth="1"/>
    <col min="3336" max="3336" width="14.85546875" customWidth="1"/>
    <col min="3337" max="3337" width="10.5703125" customWidth="1"/>
    <col min="3338" max="3338" width="7.85546875" customWidth="1"/>
    <col min="3339" max="3339" width="17.5703125" customWidth="1"/>
    <col min="3340" max="3354" width="8" customWidth="1"/>
    <col min="3585" max="3585" width="1.140625" customWidth="1"/>
    <col min="3586" max="3586" width="5.5703125" customWidth="1"/>
    <col min="3587" max="3587" width="22.5703125" customWidth="1"/>
    <col min="3588" max="3588" width="19.7109375" customWidth="1"/>
    <col min="3589" max="3589" width="11" customWidth="1"/>
    <col min="3590" max="3590" width="12.5703125" customWidth="1"/>
    <col min="3591" max="3591" width="13.5703125" customWidth="1"/>
    <col min="3592" max="3592" width="14.85546875" customWidth="1"/>
    <col min="3593" max="3593" width="10.5703125" customWidth="1"/>
    <col min="3594" max="3594" width="7.85546875" customWidth="1"/>
    <col min="3595" max="3595" width="17.5703125" customWidth="1"/>
    <col min="3596" max="3610" width="8" customWidth="1"/>
    <col min="3841" max="3841" width="1.140625" customWidth="1"/>
    <col min="3842" max="3842" width="5.5703125" customWidth="1"/>
    <col min="3843" max="3843" width="22.5703125" customWidth="1"/>
    <col min="3844" max="3844" width="19.7109375" customWidth="1"/>
    <col min="3845" max="3845" width="11" customWidth="1"/>
    <col min="3846" max="3846" width="12.5703125" customWidth="1"/>
    <col min="3847" max="3847" width="13.5703125" customWidth="1"/>
    <col min="3848" max="3848" width="14.85546875" customWidth="1"/>
    <col min="3849" max="3849" width="10.5703125" customWidth="1"/>
    <col min="3850" max="3850" width="7.85546875" customWidth="1"/>
    <col min="3851" max="3851" width="17.5703125" customWidth="1"/>
    <col min="3852" max="3866" width="8" customWidth="1"/>
    <col min="4097" max="4097" width="1.140625" customWidth="1"/>
    <col min="4098" max="4098" width="5.5703125" customWidth="1"/>
    <col min="4099" max="4099" width="22.5703125" customWidth="1"/>
    <col min="4100" max="4100" width="19.7109375" customWidth="1"/>
    <col min="4101" max="4101" width="11" customWidth="1"/>
    <col min="4102" max="4102" width="12.5703125" customWidth="1"/>
    <col min="4103" max="4103" width="13.5703125" customWidth="1"/>
    <col min="4104" max="4104" width="14.85546875" customWidth="1"/>
    <col min="4105" max="4105" width="10.5703125" customWidth="1"/>
    <col min="4106" max="4106" width="7.85546875" customWidth="1"/>
    <col min="4107" max="4107" width="17.5703125" customWidth="1"/>
    <col min="4108" max="4122" width="8" customWidth="1"/>
    <col min="4353" max="4353" width="1.140625" customWidth="1"/>
    <col min="4354" max="4354" width="5.5703125" customWidth="1"/>
    <col min="4355" max="4355" width="22.5703125" customWidth="1"/>
    <col min="4356" max="4356" width="19.7109375" customWidth="1"/>
    <col min="4357" max="4357" width="11" customWidth="1"/>
    <col min="4358" max="4358" width="12.5703125" customWidth="1"/>
    <col min="4359" max="4359" width="13.5703125" customWidth="1"/>
    <col min="4360" max="4360" width="14.85546875" customWidth="1"/>
    <col min="4361" max="4361" width="10.5703125" customWidth="1"/>
    <col min="4362" max="4362" width="7.85546875" customWidth="1"/>
    <col min="4363" max="4363" width="17.5703125" customWidth="1"/>
    <col min="4364" max="4378" width="8" customWidth="1"/>
    <col min="4609" max="4609" width="1.140625" customWidth="1"/>
    <col min="4610" max="4610" width="5.5703125" customWidth="1"/>
    <col min="4611" max="4611" width="22.5703125" customWidth="1"/>
    <col min="4612" max="4612" width="19.7109375" customWidth="1"/>
    <col min="4613" max="4613" width="11" customWidth="1"/>
    <col min="4614" max="4614" width="12.5703125" customWidth="1"/>
    <col min="4615" max="4615" width="13.5703125" customWidth="1"/>
    <col min="4616" max="4616" width="14.85546875" customWidth="1"/>
    <col min="4617" max="4617" width="10.5703125" customWidth="1"/>
    <col min="4618" max="4618" width="7.85546875" customWidth="1"/>
    <col min="4619" max="4619" width="17.5703125" customWidth="1"/>
    <col min="4620" max="4634" width="8" customWidth="1"/>
    <col min="4865" max="4865" width="1.140625" customWidth="1"/>
    <col min="4866" max="4866" width="5.5703125" customWidth="1"/>
    <col min="4867" max="4867" width="22.5703125" customWidth="1"/>
    <col min="4868" max="4868" width="19.7109375" customWidth="1"/>
    <col min="4869" max="4869" width="11" customWidth="1"/>
    <col min="4870" max="4870" width="12.5703125" customWidth="1"/>
    <col min="4871" max="4871" width="13.5703125" customWidth="1"/>
    <col min="4872" max="4872" width="14.85546875" customWidth="1"/>
    <col min="4873" max="4873" width="10.5703125" customWidth="1"/>
    <col min="4874" max="4874" width="7.85546875" customWidth="1"/>
    <col min="4875" max="4875" width="17.5703125" customWidth="1"/>
    <col min="4876" max="4890" width="8" customWidth="1"/>
    <col min="5121" max="5121" width="1.140625" customWidth="1"/>
    <col min="5122" max="5122" width="5.5703125" customWidth="1"/>
    <col min="5123" max="5123" width="22.5703125" customWidth="1"/>
    <col min="5124" max="5124" width="19.7109375" customWidth="1"/>
    <col min="5125" max="5125" width="11" customWidth="1"/>
    <col min="5126" max="5126" width="12.5703125" customWidth="1"/>
    <col min="5127" max="5127" width="13.5703125" customWidth="1"/>
    <col min="5128" max="5128" width="14.85546875" customWidth="1"/>
    <col min="5129" max="5129" width="10.5703125" customWidth="1"/>
    <col min="5130" max="5130" width="7.85546875" customWidth="1"/>
    <col min="5131" max="5131" width="17.5703125" customWidth="1"/>
    <col min="5132" max="5146" width="8" customWidth="1"/>
    <col min="5377" max="5377" width="1.140625" customWidth="1"/>
    <col min="5378" max="5378" width="5.5703125" customWidth="1"/>
    <col min="5379" max="5379" width="22.5703125" customWidth="1"/>
    <col min="5380" max="5380" width="19.7109375" customWidth="1"/>
    <col min="5381" max="5381" width="11" customWidth="1"/>
    <col min="5382" max="5382" width="12.5703125" customWidth="1"/>
    <col min="5383" max="5383" width="13.5703125" customWidth="1"/>
    <col min="5384" max="5384" width="14.85546875" customWidth="1"/>
    <col min="5385" max="5385" width="10.5703125" customWidth="1"/>
    <col min="5386" max="5386" width="7.85546875" customWidth="1"/>
    <col min="5387" max="5387" width="17.5703125" customWidth="1"/>
    <col min="5388" max="5402" width="8" customWidth="1"/>
    <col min="5633" max="5633" width="1.140625" customWidth="1"/>
    <col min="5634" max="5634" width="5.5703125" customWidth="1"/>
    <col min="5635" max="5635" width="22.5703125" customWidth="1"/>
    <col min="5636" max="5636" width="19.7109375" customWidth="1"/>
    <col min="5637" max="5637" width="11" customWidth="1"/>
    <col min="5638" max="5638" width="12.5703125" customWidth="1"/>
    <col min="5639" max="5639" width="13.5703125" customWidth="1"/>
    <col min="5640" max="5640" width="14.85546875" customWidth="1"/>
    <col min="5641" max="5641" width="10.5703125" customWidth="1"/>
    <col min="5642" max="5642" width="7.85546875" customWidth="1"/>
    <col min="5643" max="5643" width="17.5703125" customWidth="1"/>
    <col min="5644" max="5658" width="8" customWidth="1"/>
    <col min="5889" max="5889" width="1.140625" customWidth="1"/>
    <col min="5890" max="5890" width="5.5703125" customWidth="1"/>
    <col min="5891" max="5891" width="22.5703125" customWidth="1"/>
    <col min="5892" max="5892" width="19.7109375" customWidth="1"/>
    <col min="5893" max="5893" width="11" customWidth="1"/>
    <col min="5894" max="5894" width="12.5703125" customWidth="1"/>
    <col min="5895" max="5895" width="13.5703125" customWidth="1"/>
    <col min="5896" max="5896" width="14.85546875" customWidth="1"/>
    <col min="5897" max="5897" width="10.5703125" customWidth="1"/>
    <col min="5898" max="5898" width="7.85546875" customWidth="1"/>
    <col min="5899" max="5899" width="17.5703125" customWidth="1"/>
    <col min="5900" max="5914" width="8" customWidth="1"/>
    <col min="6145" max="6145" width="1.140625" customWidth="1"/>
    <col min="6146" max="6146" width="5.5703125" customWidth="1"/>
    <col min="6147" max="6147" width="22.5703125" customWidth="1"/>
    <col min="6148" max="6148" width="19.7109375" customWidth="1"/>
    <col min="6149" max="6149" width="11" customWidth="1"/>
    <col min="6150" max="6150" width="12.5703125" customWidth="1"/>
    <col min="6151" max="6151" width="13.5703125" customWidth="1"/>
    <col min="6152" max="6152" width="14.85546875" customWidth="1"/>
    <col min="6153" max="6153" width="10.5703125" customWidth="1"/>
    <col min="6154" max="6154" width="7.85546875" customWidth="1"/>
    <col min="6155" max="6155" width="17.5703125" customWidth="1"/>
    <col min="6156" max="6170" width="8" customWidth="1"/>
    <col min="6401" max="6401" width="1.140625" customWidth="1"/>
    <col min="6402" max="6402" width="5.5703125" customWidth="1"/>
    <col min="6403" max="6403" width="22.5703125" customWidth="1"/>
    <col min="6404" max="6404" width="19.7109375" customWidth="1"/>
    <col min="6405" max="6405" width="11" customWidth="1"/>
    <col min="6406" max="6406" width="12.5703125" customWidth="1"/>
    <col min="6407" max="6407" width="13.5703125" customWidth="1"/>
    <col min="6408" max="6408" width="14.85546875" customWidth="1"/>
    <col min="6409" max="6409" width="10.5703125" customWidth="1"/>
    <col min="6410" max="6410" width="7.85546875" customWidth="1"/>
    <col min="6411" max="6411" width="17.5703125" customWidth="1"/>
    <col min="6412" max="6426" width="8" customWidth="1"/>
    <col min="6657" max="6657" width="1.140625" customWidth="1"/>
    <col min="6658" max="6658" width="5.5703125" customWidth="1"/>
    <col min="6659" max="6659" width="22.5703125" customWidth="1"/>
    <col min="6660" max="6660" width="19.7109375" customWidth="1"/>
    <col min="6661" max="6661" width="11" customWidth="1"/>
    <col min="6662" max="6662" width="12.5703125" customWidth="1"/>
    <col min="6663" max="6663" width="13.5703125" customWidth="1"/>
    <col min="6664" max="6664" width="14.85546875" customWidth="1"/>
    <col min="6665" max="6665" width="10.5703125" customWidth="1"/>
    <col min="6666" max="6666" width="7.85546875" customWidth="1"/>
    <col min="6667" max="6667" width="17.5703125" customWidth="1"/>
    <col min="6668" max="6682" width="8" customWidth="1"/>
    <col min="6913" max="6913" width="1.140625" customWidth="1"/>
    <col min="6914" max="6914" width="5.5703125" customWidth="1"/>
    <col min="6915" max="6915" width="22.5703125" customWidth="1"/>
    <col min="6916" max="6916" width="19.7109375" customWidth="1"/>
    <col min="6917" max="6917" width="11" customWidth="1"/>
    <col min="6918" max="6918" width="12.5703125" customWidth="1"/>
    <col min="6919" max="6919" width="13.5703125" customWidth="1"/>
    <col min="6920" max="6920" width="14.85546875" customWidth="1"/>
    <col min="6921" max="6921" width="10.5703125" customWidth="1"/>
    <col min="6922" max="6922" width="7.85546875" customWidth="1"/>
    <col min="6923" max="6923" width="17.5703125" customWidth="1"/>
    <col min="6924" max="6938" width="8" customWidth="1"/>
    <col min="7169" max="7169" width="1.140625" customWidth="1"/>
    <col min="7170" max="7170" width="5.5703125" customWidth="1"/>
    <col min="7171" max="7171" width="22.5703125" customWidth="1"/>
    <col min="7172" max="7172" width="19.7109375" customWidth="1"/>
    <col min="7173" max="7173" width="11" customWidth="1"/>
    <col min="7174" max="7174" width="12.5703125" customWidth="1"/>
    <col min="7175" max="7175" width="13.5703125" customWidth="1"/>
    <col min="7176" max="7176" width="14.85546875" customWidth="1"/>
    <col min="7177" max="7177" width="10.5703125" customWidth="1"/>
    <col min="7178" max="7178" width="7.85546875" customWidth="1"/>
    <col min="7179" max="7179" width="17.5703125" customWidth="1"/>
    <col min="7180" max="7194" width="8" customWidth="1"/>
    <col min="7425" max="7425" width="1.140625" customWidth="1"/>
    <col min="7426" max="7426" width="5.5703125" customWidth="1"/>
    <col min="7427" max="7427" width="22.5703125" customWidth="1"/>
    <col min="7428" max="7428" width="19.7109375" customWidth="1"/>
    <col min="7429" max="7429" width="11" customWidth="1"/>
    <col min="7430" max="7430" width="12.5703125" customWidth="1"/>
    <col min="7431" max="7431" width="13.5703125" customWidth="1"/>
    <col min="7432" max="7432" width="14.85546875" customWidth="1"/>
    <col min="7433" max="7433" width="10.5703125" customWidth="1"/>
    <col min="7434" max="7434" width="7.85546875" customWidth="1"/>
    <col min="7435" max="7435" width="17.5703125" customWidth="1"/>
    <col min="7436" max="7450" width="8" customWidth="1"/>
    <col min="7681" max="7681" width="1.140625" customWidth="1"/>
    <col min="7682" max="7682" width="5.5703125" customWidth="1"/>
    <col min="7683" max="7683" width="22.5703125" customWidth="1"/>
    <col min="7684" max="7684" width="19.7109375" customWidth="1"/>
    <col min="7685" max="7685" width="11" customWidth="1"/>
    <col min="7686" max="7686" width="12.5703125" customWidth="1"/>
    <col min="7687" max="7687" width="13.5703125" customWidth="1"/>
    <col min="7688" max="7688" width="14.85546875" customWidth="1"/>
    <col min="7689" max="7689" width="10.5703125" customWidth="1"/>
    <col min="7690" max="7690" width="7.85546875" customWidth="1"/>
    <col min="7691" max="7691" width="17.5703125" customWidth="1"/>
    <col min="7692" max="7706" width="8" customWidth="1"/>
    <col min="7937" max="7937" width="1.140625" customWidth="1"/>
    <col min="7938" max="7938" width="5.5703125" customWidth="1"/>
    <col min="7939" max="7939" width="22.5703125" customWidth="1"/>
    <col min="7940" max="7940" width="19.7109375" customWidth="1"/>
    <col min="7941" max="7941" width="11" customWidth="1"/>
    <col min="7942" max="7942" width="12.5703125" customWidth="1"/>
    <col min="7943" max="7943" width="13.5703125" customWidth="1"/>
    <col min="7944" max="7944" width="14.85546875" customWidth="1"/>
    <col min="7945" max="7945" width="10.5703125" customWidth="1"/>
    <col min="7946" max="7946" width="7.85546875" customWidth="1"/>
    <col min="7947" max="7947" width="17.5703125" customWidth="1"/>
    <col min="7948" max="7962" width="8" customWidth="1"/>
    <col min="8193" max="8193" width="1.140625" customWidth="1"/>
    <col min="8194" max="8194" width="5.5703125" customWidth="1"/>
    <col min="8195" max="8195" width="22.5703125" customWidth="1"/>
    <col min="8196" max="8196" width="19.7109375" customWidth="1"/>
    <col min="8197" max="8197" width="11" customWidth="1"/>
    <col min="8198" max="8198" width="12.5703125" customWidth="1"/>
    <col min="8199" max="8199" width="13.5703125" customWidth="1"/>
    <col min="8200" max="8200" width="14.85546875" customWidth="1"/>
    <col min="8201" max="8201" width="10.5703125" customWidth="1"/>
    <col min="8202" max="8202" width="7.85546875" customWidth="1"/>
    <col min="8203" max="8203" width="17.5703125" customWidth="1"/>
    <col min="8204" max="8218" width="8" customWidth="1"/>
    <col min="8449" max="8449" width="1.140625" customWidth="1"/>
    <col min="8450" max="8450" width="5.5703125" customWidth="1"/>
    <col min="8451" max="8451" width="22.5703125" customWidth="1"/>
    <col min="8452" max="8452" width="19.7109375" customWidth="1"/>
    <col min="8453" max="8453" width="11" customWidth="1"/>
    <col min="8454" max="8454" width="12.5703125" customWidth="1"/>
    <col min="8455" max="8455" width="13.5703125" customWidth="1"/>
    <col min="8456" max="8456" width="14.85546875" customWidth="1"/>
    <col min="8457" max="8457" width="10.5703125" customWidth="1"/>
    <col min="8458" max="8458" width="7.85546875" customWidth="1"/>
    <col min="8459" max="8459" width="17.5703125" customWidth="1"/>
    <col min="8460" max="8474" width="8" customWidth="1"/>
    <col min="8705" max="8705" width="1.140625" customWidth="1"/>
    <col min="8706" max="8706" width="5.5703125" customWidth="1"/>
    <col min="8707" max="8707" width="22.5703125" customWidth="1"/>
    <col min="8708" max="8708" width="19.7109375" customWidth="1"/>
    <col min="8709" max="8709" width="11" customWidth="1"/>
    <col min="8710" max="8710" width="12.5703125" customWidth="1"/>
    <col min="8711" max="8711" width="13.5703125" customWidth="1"/>
    <col min="8712" max="8712" width="14.85546875" customWidth="1"/>
    <col min="8713" max="8713" width="10.5703125" customWidth="1"/>
    <col min="8714" max="8714" width="7.85546875" customWidth="1"/>
    <col min="8715" max="8715" width="17.5703125" customWidth="1"/>
    <col min="8716" max="8730" width="8" customWidth="1"/>
    <col min="8961" max="8961" width="1.140625" customWidth="1"/>
    <col min="8962" max="8962" width="5.5703125" customWidth="1"/>
    <col min="8963" max="8963" width="22.5703125" customWidth="1"/>
    <col min="8964" max="8964" width="19.7109375" customWidth="1"/>
    <col min="8965" max="8965" width="11" customWidth="1"/>
    <col min="8966" max="8966" width="12.5703125" customWidth="1"/>
    <col min="8967" max="8967" width="13.5703125" customWidth="1"/>
    <col min="8968" max="8968" width="14.85546875" customWidth="1"/>
    <col min="8969" max="8969" width="10.5703125" customWidth="1"/>
    <col min="8970" max="8970" width="7.85546875" customWidth="1"/>
    <col min="8971" max="8971" width="17.5703125" customWidth="1"/>
    <col min="8972" max="8986" width="8" customWidth="1"/>
    <col min="9217" max="9217" width="1.140625" customWidth="1"/>
    <col min="9218" max="9218" width="5.5703125" customWidth="1"/>
    <col min="9219" max="9219" width="22.5703125" customWidth="1"/>
    <col min="9220" max="9220" width="19.7109375" customWidth="1"/>
    <col min="9221" max="9221" width="11" customWidth="1"/>
    <col min="9222" max="9222" width="12.5703125" customWidth="1"/>
    <col min="9223" max="9223" width="13.5703125" customWidth="1"/>
    <col min="9224" max="9224" width="14.85546875" customWidth="1"/>
    <col min="9225" max="9225" width="10.5703125" customWidth="1"/>
    <col min="9226" max="9226" width="7.85546875" customWidth="1"/>
    <col min="9227" max="9227" width="17.5703125" customWidth="1"/>
    <col min="9228" max="9242" width="8" customWidth="1"/>
    <col min="9473" max="9473" width="1.140625" customWidth="1"/>
    <col min="9474" max="9474" width="5.5703125" customWidth="1"/>
    <col min="9475" max="9475" width="22.5703125" customWidth="1"/>
    <col min="9476" max="9476" width="19.7109375" customWidth="1"/>
    <col min="9477" max="9477" width="11" customWidth="1"/>
    <col min="9478" max="9478" width="12.5703125" customWidth="1"/>
    <col min="9479" max="9479" width="13.5703125" customWidth="1"/>
    <col min="9480" max="9480" width="14.85546875" customWidth="1"/>
    <col min="9481" max="9481" width="10.5703125" customWidth="1"/>
    <col min="9482" max="9482" width="7.85546875" customWidth="1"/>
    <col min="9483" max="9483" width="17.5703125" customWidth="1"/>
    <col min="9484" max="9498" width="8" customWidth="1"/>
    <col min="9729" max="9729" width="1.140625" customWidth="1"/>
    <col min="9730" max="9730" width="5.5703125" customWidth="1"/>
    <col min="9731" max="9731" width="22.5703125" customWidth="1"/>
    <col min="9732" max="9732" width="19.7109375" customWidth="1"/>
    <col min="9733" max="9733" width="11" customWidth="1"/>
    <col min="9734" max="9734" width="12.5703125" customWidth="1"/>
    <col min="9735" max="9735" width="13.5703125" customWidth="1"/>
    <col min="9736" max="9736" width="14.85546875" customWidth="1"/>
    <col min="9737" max="9737" width="10.5703125" customWidth="1"/>
    <col min="9738" max="9738" width="7.85546875" customWidth="1"/>
    <col min="9739" max="9739" width="17.5703125" customWidth="1"/>
    <col min="9740" max="9754" width="8" customWidth="1"/>
    <col min="9985" max="9985" width="1.140625" customWidth="1"/>
    <col min="9986" max="9986" width="5.5703125" customWidth="1"/>
    <col min="9987" max="9987" width="22.5703125" customWidth="1"/>
    <col min="9988" max="9988" width="19.7109375" customWidth="1"/>
    <col min="9989" max="9989" width="11" customWidth="1"/>
    <col min="9990" max="9990" width="12.5703125" customWidth="1"/>
    <col min="9991" max="9991" width="13.5703125" customWidth="1"/>
    <col min="9992" max="9992" width="14.85546875" customWidth="1"/>
    <col min="9993" max="9993" width="10.5703125" customWidth="1"/>
    <col min="9994" max="9994" width="7.85546875" customWidth="1"/>
    <col min="9995" max="9995" width="17.5703125" customWidth="1"/>
    <col min="9996" max="10010" width="8" customWidth="1"/>
    <col min="10241" max="10241" width="1.140625" customWidth="1"/>
    <col min="10242" max="10242" width="5.5703125" customWidth="1"/>
    <col min="10243" max="10243" width="22.5703125" customWidth="1"/>
    <col min="10244" max="10244" width="19.7109375" customWidth="1"/>
    <col min="10245" max="10245" width="11" customWidth="1"/>
    <col min="10246" max="10246" width="12.5703125" customWidth="1"/>
    <col min="10247" max="10247" width="13.5703125" customWidth="1"/>
    <col min="10248" max="10248" width="14.85546875" customWidth="1"/>
    <col min="10249" max="10249" width="10.5703125" customWidth="1"/>
    <col min="10250" max="10250" width="7.85546875" customWidth="1"/>
    <col min="10251" max="10251" width="17.5703125" customWidth="1"/>
    <col min="10252" max="10266" width="8" customWidth="1"/>
    <col min="10497" max="10497" width="1.140625" customWidth="1"/>
    <col min="10498" max="10498" width="5.5703125" customWidth="1"/>
    <col min="10499" max="10499" width="22.5703125" customWidth="1"/>
    <col min="10500" max="10500" width="19.7109375" customWidth="1"/>
    <col min="10501" max="10501" width="11" customWidth="1"/>
    <col min="10502" max="10502" width="12.5703125" customWidth="1"/>
    <col min="10503" max="10503" width="13.5703125" customWidth="1"/>
    <col min="10504" max="10504" width="14.85546875" customWidth="1"/>
    <col min="10505" max="10505" width="10.5703125" customWidth="1"/>
    <col min="10506" max="10506" width="7.85546875" customWidth="1"/>
    <col min="10507" max="10507" width="17.5703125" customWidth="1"/>
    <col min="10508" max="10522" width="8" customWidth="1"/>
    <col min="10753" max="10753" width="1.140625" customWidth="1"/>
    <col min="10754" max="10754" width="5.5703125" customWidth="1"/>
    <col min="10755" max="10755" width="22.5703125" customWidth="1"/>
    <col min="10756" max="10756" width="19.7109375" customWidth="1"/>
    <col min="10757" max="10757" width="11" customWidth="1"/>
    <col min="10758" max="10758" width="12.5703125" customWidth="1"/>
    <col min="10759" max="10759" width="13.5703125" customWidth="1"/>
    <col min="10760" max="10760" width="14.85546875" customWidth="1"/>
    <col min="10761" max="10761" width="10.5703125" customWidth="1"/>
    <col min="10762" max="10762" width="7.85546875" customWidth="1"/>
    <col min="10763" max="10763" width="17.5703125" customWidth="1"/>
    <col min="10764" max="10778" width="8" customWidth="1"/>
    <col min="11009" max="11009" width="1.140625" customWidth="1"/>
    <col min="11010" max="11010" width="5.5703125" customWidth="1"/>
    <col min="11011" max="11011" width="22.5703125" customWidth="1"/>
    <col min="11012" max="11012" width="19.7109375" customWidth="1"/>
    <col min="11013" max="11013" width="11" customWidth="1"/>
    <col min="11014" max="11014" width="12.5703125" customWidth="1"/>
    <col min="11015" max="11015" width="13.5703125" customWidth="1"/>
    <col min="11016" max="11016" width="14.85546875" customWidth="1"/>
    <col min="11017" max="11017" width="10.5703125" customWidth="1"/>
    <col min="11018" max="11018" width="7.85546875" customWidth="1"/>
    <col min="11019" max="11019" width="17.5703125" customWidth="1"/>
    <col min="11020" max="11034" width="8" customWidth="1"/>
    <col min="11265" max="11265" width="1.140625" customWidth="1"/>
    <col min="11266" max="11266" width="5.5703125" customWidth="1"/>
    <col min="11267" max="11267" width="22.5703125" customWidth="1"/>
    <col min="11268" max="11268" width="19.7109375" customWidth="1"/>
    <col min="11269" max="11269" width="11" customWidth="1"/>
    <col min="11270" max="11270" width="12.5703125" customWidth="1"/>
    <col min="11271" max="11271" width="13.5703125" customWidth="1"/>
    <col min="11272" max="11272" width="14.85546875" customWidth="1"/>
    <col min="11273" max="11273" width="10.5703125" customWidth="1"/>
    <col min="11274" max="11274" width="7.85546875" customWidth="1"/>
    <col min="11275" max="11275" width="17.5703125" customWidth="1"/>
    <col min="11276" max="11290" width="8" customWidth="1"/>
    <col min="11521" max="11521" width="1.140625" customWidth="1"/>
    <col min="11522" max="11522" width="5.5703125" customWidth="1"/>
    <col min="11523" max="11523" width="22.5703125" customWidth="1"/>
    <col min="11524" max="11524" width="19.7109375" customWidth="1"/>
    <col min="11525" max="11525" width="11" customWidth="1"/>
    <col min="11526" max="11526" width="12.5703125" customWidth="1"/>
    <col min="11527" max="11527" width="13.5703125" customWidth="1"/>
    <col min="11528" max="11528" width="14.85546875" customWidth="1"/>
    <col min="11529" max="11529" width="10.5703125" customWidth="1"/>
    <col min="11530" max="11530" width="7.85546875" customWidth="1"/>
    <col min="11531" max="11531" width="17.5703125" customWidth="1"/>
    <col min="11532" max="11546" width="8" customWidth="1"/>
    <col min="11777" max="11777" width="1.140625" customWidth="1"/>
    <col min="11778" max="11778" width="5.5703125" customWidth="1"/>
    <col min="11779" max="11779" width="22.5703125" customWidth="1"/>
    <col min="11780" max="11780" width="19.7109375" customWidth="1"/>
    <col min="11781" max="11781" width="11" customWidth="1"/>
    <col min="11782" max="11782" width="12.5703125" customWidth="1"/>
    <col min="11783" max="11783" width="13.5703125" customWidth="1"/>
    <col min="11784" max="11784" width="14.85546875" customWidth="1"/>
    <col min="11785" max="11785" width="10.5703125" customWidth="1"/>
    <col min="11786" max="11786" width="7.85546875" customWidth="1"/>
    <col min="11787" max="11787" width="17.5703125" customWidth="1"/>
    <col min="11788" max="11802" width="8" customWidth="1"/>
    <col min="12033" max="12033" width="1.140625" customWidth="1"/>
    <col min="12034" max="12034" width="5.5703125" customWidth="1"/>
    <col min="12035" max="12035" width="22.5703125" customWidth="1"/>
    <col min="12036" max="12036" width="19.7109375" customWidth="1"/>
    <col min="12037" max="12037" width="11" customWidth="1"/>
    <col min="12038" max="12038" width="12.5703125" customWidth="1"/>
    <col min="12039" max="12039" width="13.5703125" customWidth="1"/>
    <col min="12040" max="12040" width="14.85546875" customWidth="1"/>
    <col min="12041" max="12041" width="10.5703125" customWidth="1"/>
    <col min="12042" max="12042" width="7.85546875" customWidth="1"/>
    <col min="12043" max="12043" width="17.5703125" customWidth="1"/>
    <col min="12044" max="12058" width="8" customWidth="1"/>
    <col min="12289" max="12289" width="1.140625" customWidth="1"/>
    <col min="12290" max="12290" width="5.5703125" customWidth="1"/>
    <col min="12291" max="12291" width="22.5703125" customWidth="1"/>
    <col min="12292" max="12292" width="19.7109375" customWidth="1"/>
    <col min="12293" max="12293" width="11" customWidth="1"/>
    <col min="12294" max="12294" width="12.5703125" customWidth="1"/>
    <col min="12295" max="12295" width="13.5703125" customWidth="1"/>
    <col min="12296" max="12296" width="14.85546875" customWidth="1"/>
    <col min="12297" max="12297" width="10.5703125" customWidth="1"/>
    <col min="12298" max="12298" width="7.85546875" customWidth="1"/>
    <col min="12299" max="12299" width="17.5703125" customWidth="1"/>
    <col min="12300" max="12314" width="8" customWidth="1"/>
    <col min="12545" max="12545" width="1.140625" customWidth="1"/>
    <col min="12546" max="12546" width="5.5703125" customWidth="1"/>
    <col min="12547" max="12547" width="22.5703125" customWidth="1"/>
    <col min="12548" max="12548" width="19.7109375" customWidth="1"/>
    <col min="12549" max="12549" width="11" customWidth="1"/>
    <col min="12550" max="12550" width="12.5703125" customWidth="1"/>
    <col min="12551" max="12551" width="13.5703125" customWidth="1"/>
    <col min="12552" max="12552" width="14.85546875" customWidth="1"/>
    <col min="12553" max="12553" width="10.5703125" customWidth="1"/>
    <col min="12554" max="12554" width="7.85546875" customWidth="1"/>
    <col min="12555" max="12555" width="17.5703125" customWidth="1"/>
    <col min="12556" max="12570" width="8" customWidth="1"/>
    <col min="12801" max="12801" width="1.140625" customWidth="1"/>
    <col min="12802" max="12802" width="5.5703125" customWidth="1"/>
    <col min="12803" max="12803" width="22.5703125" customWidth="1"/>
    <col min="12804" max="12804" width="19.7109375" customWidth="1"/>
    <col min="12805" max="12805" width="11" customWidth="1"/>
    <col min="12806" max="12806" width="12.5703125" customWidth="1"/>
    <col min="12807" max="12807" width="13.5703125" customWidth="1"/>
    <col min="12808" max="12808" width="14.85546875" customWidth="1"/>
    <col min="12809" max="12809" width="10.5703125" customWidth="1"/>
    <col min="12810" max="12810" width="7.85546875" customWidth="1"/>
    <col min="12811" max="12811" width="17.5703125" customWidth="1"/>
    <col min="12812" max="12826" width="8" customWidth="1"/>
    <col min="13057" max="13057" width="1.140625" customWidth="1"/>
    <col min="13058" max="13058" width="5.5703125" customWidth="1"/>
    <col min="13059" max="13059" width="22.5703125" customWidth="1"/>
    <col min="13060" max="13060" width="19.7109375" customWidth="1"/>
    <col min="13061" max="13061" width="11" customWidth="1"/>
    <col min="13062" max="13062" width="12.5703125" customWidth="1"/>
    <col min="13063" max="13063" width="13.5703125" customWidth="1"/>
    <col min="13064" max="13064" width="14.85546875" customWidth="1"/>
    <col min="13065" max="13065" width="10.5703125" customWidth="1"/>
    <col min="13066" max="13066" width="7.85546875" customWidth="1"/>
    <col min="13067" max="13067" width="17.5703125" customWidth="1"/>
    <col min="13068" max="13082" width="8" customWidth="1"/>
    <col min="13313" max="13313" width="1.140625" customWidth="1"/>
    <col min="13314" max="13314" width="5.5703125" customWidth="1"/>
    <col min="13315" max="13315" width="22.5703125" customWidth="1"/>
    <col min="13316" max="13316" width="19.7109375" customWidth="1"/>
    <col min="13317" max="13317" width="11" customWidth="1"/>
    <col min="13318" max="13318" width="12.5703125" customWidth="1"/>
    <col min="13319" max="13319" width="13.5703125" customWidth="1"/>
    <col min="13320" max="13320" width="14.85546875" customWidth="1"/>
    <col min="13321" max="13321" width="10.5703125" customWidth="1"/>
    <col min="13322" max="13322" width="7.85546875" customWidth="1"/>
    <col min="13323" max="13323" width="17.5703125" customWidth="1"/>
    <col min="13324" max="13338" width="8" customWidth="1"/>
    <col min="13569" max="13569" width="1.140625" customWidth="1"/>
    <col min="13570" max="13570" width="5.5703125" customWidth="1"/>
    <col min="13571" max="13571" width="22.5703125" customWidth="1"/>
    <col min="13572" max="13572" width="19.7109375" customWidth="1"/>
    <col min="13573" max="13573" width="11" customWidth="1"/>
    <col min="13574" max="13574" width="12.5703125" customWidth="1"/>
    <col min="13575" max="13575" width="13.5703125" customWidth="1"/>
    <col min="13576" max="13576" width="14.85546875" customWidth="1"/>
    <col min="13577" max="13577" width="10.5703125" customWidth="1"/>
    <col min="13578" max="13578" width="7.85546875" customWidth="1"/>
    <col min="13579" max="13579" width="17.5703125" customWidth="1"/>
    <col min="13580" max="13594" width="8" customWidth="1"/>
    <col min="13825" max="13825" width="1.140625" customWidth="1"/>
    <col min="13826" max="13826" width="5.5703125" customWidth="1"/>
    <col min="13827" max="13827" width="22.5703125" customWidth="1"/>
    <col min="13828" max="13828" width="19.7109375" customWidth="1"/>
    <col min="13829" max="13829" width="11" customWidth="1"/>
    <col min="13830" max="13830" width="12.5703125" customWidth="1"/>
    <col min="13831" max="13831" width="13.5703125" customWidth="1"/>
    <col min="13832" max="13832" width="14.85546875" customWidth="1"/>
    <col min="13833" max="13833" width="10.5703125" customWidth="1"/>
    <col min="13834" max="13834" width="7.85546875" customWidth="1"/>
    <col min="13835" max="13835" width="17.5703125" customWidth="1"/>
    <col min="13836" max="13850" width="8" customWidth="1"/>
    <col min="14081" max="14081" width="1.140625" customWidth="1"/>
    <col min="14082" max="14082" width="5.5703125" customWidth="1"/>
    <col min="14083" max="14083" width="22.5703125" customWidth="1"/>
    <col min="14084" max="14084" width="19.7109375" customWidth="1"/>
    <col min="14085" max="14085" width="11" customWidth="1"/>
    <col min="14086" max="14086" width="12.5703125" customWidth="1"/>
    <col min="14087" max="14087" width="13.5703125" customWidth="1"/>
    <col min="14088" max="14088" width="14.85546875" customWidth="1"/>
    <col min="14089" max="14089" width="10.5703125" customWidth="1"/>
    <col min="14090" max="14090" width="7.85546875" customWidth="1"/>
    <col min="14091" max="14091" width="17.5703125" customWidth="1"/>
    <col min="14092" max="14106" width="8" customWidth="1"/>
    <col min="14337" max="14337" width="1.140625" customWidth="1"/>
    <col min="14338" max="14338" width="5.5703125" customWidth="1"/>
    <col min="14339" max="14339" width="22.5703125" customWidth="1"/>
    <col min="14340" max="14340" width="19.7109375" customWidth="1"/>
    <col min="14341" max="14341" width="11" customWidth="1"/>
    <col min="14342" max="14342" width="12.5703125" customWidth="1"/>
    <col min="14343" max="14343" width="13.5703125" customWidth="1"/>
    <col min="14344" max="14344" width="14.85546875" customWidth="1"/>
    <col min="14345" max="14345" width="10.5703125" customWidth="1"/>
    <col min="14346" max="14346" width="7.85546875" customWidth="1"/>
    <col min="14347" max="14347" width="17.5703125" customWidth="1"/>
    <col min="14348" max="14362" width="8" customWidth="1"/>
    <col min="14593" max="14593" width="1.140625" customWidth="1"/>
    <col min="14594" max="14594" width="5.5703125" customWidth="1"/>
    <col min="14595" max="14595" width="22.5703125" customWidth="1"/>
    <col min="14596" max="14596" width="19.7109375" customWidth="1"/>
    <col min="14597" max="14597" width="11" customWidth="1"/>
    <col min="14598" max="14598" width="12.5703125" customWidth="1"/>
    <col min="14599" max="14599" width="13.5703125" customWidth="1"/>
    <col min="14600" max="14600" width="14.85546875" customWidth="1"/>
    <col min="14601" max="14601" width="10.5703125" customWidth="1"/>
    <col min="14602" max="14602" width="7.85546875" customWidth="1"/>
    <col min="14603" max="14603" width="17.5703125" customWidth="1"/>
    <col min="14604" max="14618" width="8" customWidth="1"/>
    <col min="14849" max="14849" width="1.140625" customWidth="1"/>
    <col min="14850" max="14850" width="5.5703125" customWidth="1"/>
    <col min="14851" max="14851" width="22.5703125" customWidth="1"/>
    <col min="14852" max="14852" width="19.7109375" customWidth="1"/>
    <col min="14853" max="14853" width="11" customWidth="1"/>
    <col min="14854" max="14854" width="12.5703125" customWidth="1"/>
    <col min="14855" max="14855" width="13.5703125" customWidth="1"/>
    <col min="14856" max="14856" width="14.85546875" customWidth="1"/>
    <col min="14857" max="14857" width="10.5703125" customWidth="1"/>
    <col min="14858" max="14858" width="7.85546875" customWidth="1"/>
    <col min="14859" max="14859" width="17.5703125" customWidth="1"/>
    <col min="14860" max="14874" width="8" customWidth="1"/>
    <col min="15105" max="15105" width="1.140625" customWidth="1"/>
    <col min="15106" max="15106" width="5.5703125" customWidth="1"/>
    <col min="15107" max="15107" width="22.5703125" customWidth="1"/>
    <col min="15108" max="15108" width="19.7109375" customWidth="1"/>
    <col min="15109" max="15109" width="11" customWidth="1"/>
    <col min="15110" max="15110" width="12.5703125" customWidth="1"/>
    <col min="15111" max="15111" width="13.5703125" customWidth="1"/>
    <col min="15112" max="15112" width="14.85546875" customWidth="1"/>
    <col min="15113" max="15113" width="10.5703125" customWidth="1"/>
    <col min="15114" max="15114" width="7.85546875" customWidth="1"/>
    <col min="15115" max="15115" width="17.5703125" customWidth="1"/>
    <col min="15116" max="15130" width="8" customWidth="1"/>
    <col min="15361" max="15361" width="1.140625" customWidth="1"/>
    <col min="15362" max="15362" width="5.5703125" customWidth="1"/>
    <col min="15363" max="15363" width="22.5703125" customWidth="1"/>
    <col min="15364" max="15364" width="19.7109375" customWidth="1"/>
    <col min="15365" max="15365" width="11" customWidth="1"/>
    <col min="15366" max="15366" width="12.5703125" customWidth="1"/>
    <col min="15367" max="15367" width="13.5703125" customWidth="1"/>
    <col min="15368" max="15368" width="14.85546875" customWidth="1"/>
    <col min="15369" max="15369" width="10.5703125" customWidth="1"/>
    <col min="15370" max="15370" width="7.85546875" customWidth="1"/>
    <col min="15371" max="15371" width="17.5703125" customWidth="1"/>
    <col min="15372" max="15386" width="8" customWidth="1"/>
    <col min="15617" max="15617" width="1.140625" customWidth="1"/>
    <col min="15618" max="15618" width="5.5703125" customWidth="1"/>
    <col min="15619" max="15619" width="22.5703125" customWidth="1"/>
    <col min="15620" max="15620" width="19.7109375" customWidth="1"/>
    <col min="15621" max="15621" width="11" customWidth="1"/>
    <col min="15622" max="15622" width="12.5703125" customWidth="1"/>
    <col min="15623" max="15623" width="13.5703125" customWidth="1"/>
    <col min="15624" max="15624" width="14.85546875" customWidth="1"/>
    <col min="15625" max="15625" width="10.5703125" customWidth="1"/>
    <col min="15626" max="15626" width="7.85546875" customWidth="1"/>
    <col min="15627" max="15627" width="17.5703125" customWidth="1"/>
    <col min="15628" max="15642" width="8" customWidth="1"/>
    <col min="15873" max="15873" width="1.140625" customWidth="1"/>
    <col min="15874" max="15874" width="5.5703125" customWidth="1"/>
    <col min="15875" max="15875" width="22.5703125" customWidth="1"/>
    <col min="15876" max="15876" width="19.7109375" customWidth="1"/>
    <col min="15877" max="15877" width="11" customWidth="1"/>
    <col min="15878" max="15878" width="12.5703125" customWidth="1"/>
    <col min="15879" max="15879" width="13.5703125" customWidth="1"/>
    <col min="15880" max="15880" width="14.85546875" customWidth="1"/>
    <col min="15881" max="15881" width="10.5703125" customWidth="1"/>
    <col min="15882" max="15882" width="7.85546875" customWidth="1"/>
    <col min="15883" max="15883" width="17.5703125" customWidth="1"/>
    <col min="15884" max="15898" width="8" customWidth="1"/>
    <col min="16129" max="16129" width="1.140625" customWidth="1"/>
    <col min="16130" max="16130" width="5.5703125" customWidth="1"/>
    <col min="16131" max="16131" width="22.5703125" customWidth="1"/>
    <col min="16132" max="16132" width="19.7109375" customWidth="1"/>
    <col min="16133" max="16133" width="11" customWidth="1"/>
    <col min="16134" max="16134" width="12.5703125" customWidth="1"/>
    <col min="16135" max="16135" width="13.5703125" customWidth="1"/>
    <col min="16136" max="16136" width="14.85546875" customWidth="1"/>
    <col min="16137" max="16137" width="10.5703125" customWidth="1"/>
    <col min="16138" max="16138" width="7.85546875" customWidth="1"/>
    <col min="16139" max="16139" width="17.5703125" customWidth="1"/>
    <col min="16140" max="16154" width="8" customWidth="1"/>
  </cols>
  <sheetData>
    <row r="1" spans="1:26" ht="14.25" customHeight="1">
      <c r="H1" s="1"/>
      <c r="I1" s="170" t="s">
        <v>76</v>
      </c>
      <c r="J1" s="171"/>
      <c r="K1" s="171"/>
    </row>
    <row r="2" spans="1:26" ht="12.75" customHeight="1">
      <c r="G2" s="165"/>
      <c r="H2" s="230" t="s">
        <v>17</v>
      </c>
      <c r="I2" s="231"/>
      <c r="J2" s="231"/>
      <c r="K2" s="231"/>
    </row>
    <row r="3" spans="1:26" ht="14.25" customHeight="1">
      <c r="A3" s="2"/>
      <c r="B3" s="174"/>
      <c r="C3" s="175"/>
      <c r="D3" s="175"/>
      <c r="E3" s="175"/>
      <c r="F3" s="175"/>
      <c r="G3" s="233" t="s">
        <v>62</v>
      </c>
      <c r="H3" s="233"/>
      <c r="I3" s="233"/>
      <c r="J3" s="233"/>
      <c r="K3" s="23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46" customFormat="1" ht="15" customHeight="1">
      <c r="A4" s="2"/>
      <c r="B4" s="144"/>
      <c r="C4" s="145"/>
      <c r="D4" s="145"/>
      <c r="E4" s="145"/>
      <c r="F4" s="145"/>
      <c r="G4" s="166"/>
      <c r="H4" s="233" t="s">
        <v>67</v>
      </c>
      <c r="I4" s="233"/>
      <c r="J4" s="233"/>
      <c r="K4" s="23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46" customFormat="1" ht="21" customHeight="1">
      <c r="A5" s="2"/>
      <c r="B5" s="144"/>
      <c r="C5" s="145"/>
      <c r="D5" s="145"/>
      <c r="E5" s="145"/>
      <c r="F5" s="145"/>
      <c r="G5" s="148"/>
      <c r="H5" s="148"/>
      <c r="I5" s="148"/>
      <c r="J5" s="148"/>
      <c r="K5" s="14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78" customFormat="1" ht="21" customHeight="1">
      <c r="A6" s="2"/>
      <c r="B6" s="75"/>
      <c r="C6" s="76"/>
      <c r="D6" s="190" t="s">
        <v>50</v>
      </c>
      <c r="E6" s="234"/>
      <c r="F6" s="234"/>
      <c r="G6" s="234"/>
      <c r="H6" s="234"/>
      <c r="I6" s="80"/>
      <c r="J6" s="80"/>
      <c r="K6" s="8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2.6" customHeight="1">
      <c r="A7" s="2"/>
      <c r="B7" s="217" t="s">
        <v>81</v>
      </c>
      <c r="C7" s="232"/>
      <c r="D7" s="232"/>
      <c r="E7" s="232"/>
      <c r="F7" s="232"/>
      <c r="G7" s="232"/>
      <c r="H7" s="232"/>
      <c r="I7" s="232"/>
      <c r="J7" s="232"/>
      <c r="K7" s="23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"/>
      <c r="B8" s="2"/>
      <c r="C8" s="178" t="s">
        <v>0</v>
      </c>
      <c r="D8" s="179"/>
      <c r="E8" s="4"/>
      <c r="F8" s="2"/>
      <c r="G8" s="5" t="s">
        <v>46</v>
      </c>
      <c r="H8" s="5"/>
      <c r="I8" s="3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9.25" customHeight="1">
      <c r="A9" s="2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>
      <c r="A10" s="2"/>
      <c r="B10" s="6">
        <v>1</v>
      </c>
      <c r="C10" s="6">
        <v>2</v>
      </c>
      <c r="D10" s="6">
        <v>3</v>
      </c>
      <c r="E10" s="6">
        <v>4</v>
      </c>
      <c r="F10" s="7">
        <v>5</v>
      </c>
      <c r="G10" s="7">
        <v>6</v>
      </c>
      <c r="H10" s="7">
        <v>7</v>
      </c>
      <c r="I10" s="6">
        <v>8</v>
      </c>
      <c r="J10" s="6">
        <v>9</v>
      </c>
      <c r="K10" s="6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>
      <c r="A11" s="2"/>
      <c r="B11" s="6">
        <v>1</v>
      </c>
      <c r="C11" s="168" t="s">
        <v>58</v>
      </c>
      <c r="D11" s="8" t="s">
        <v>30</v>
      </c>
      <c r="E11" s="6"/>
      <c r="F11" s="7"/>
      <c r="G11" s="16">
        <v>1</v>
      </c>
      <c r="H11" s="16">
        <v>200000</v>
      </c>
      <c r="I11" s="34"/>
      <c r="J11" s="34"/>
      <c r="K11" s="13">
        <f t="shared" ref="K11:K16" si="0">H11*G11</f>
        <v>200000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2"/>
      <c r="B12" s="6">
        <v>2</v>
      </c>
      <c r="C12" s="169"/>
      <c r="D12" s="10" t="s">
        <v>31</v>
      </c>
      <c r="E12" s="6"/>
      <c r="F12" s="7"/>
      <c r="G12" s="11">
        <v>0.5</v>
      </c>
      <c r="H12" s="16">
        <v>120000</v>
      </c>
      <c r="I12" s="13"/>
      <c r="J12" s="13"/>
      <c r="K12" s="13">
        <f t="shared" si="0"/>
        <v>60000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5" customFormat="1" ht="33.75" customHeight="1">
      <c r="A13" s="2"/>
      <c r="B13" s="6">
        <v>3</v>
      </c>
      <c r="C13" s="169"/>
      <c r="D13" s="8" t="s">
        <v>32</v>
      </c>
      <c r="E13" s="6"/>
      <c r="F13" s="7"/>
      <c r="G13" s="11">
        <v>0.5</v>
      </c>
      <c r="H13" s="12">
        <v>130000</v>
      </c>
      <c r="I13" s="13"/>
      <c r="J13" s="13"/>
      <c r="K13" s="13">
        <f t="shared" si="0"/>
        <v>65000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2.5" customHeight="1">
      <c r="A14" s="2"/>
      <c r="B14" s="6">
        <v>4</v>
      </c>
      <c r="C14" s="169"/>
      <c r="D14" s="141" t="s">
        <v>33</v>
      </c>
      <c r="E14" s="6"/>
      <c r="F14" s="7"/>
      <c r="G14" s="31">
        <v>0.5</v>
      </c>
      <c r="H14" s="16">
        <v>100000</v>
      </c>
      <c r="I14" s="13"/>
      <c r="J14" s="13"/>
      <c r="K14" s="13">
        <f t="shared" si="0"/>
        <v>50000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2"/>
      <c r="B15" s="6">
        <v>5</v>
      </c>
      <c r="C15" s="169"/>
      <c r="D15" s="8" t="s">
        <v>34</v>
      </c>
      <c r="E15" s="6"/>
      <c r="F15" s="7"/>
      <c r="G15" s="31">
        <v>0.75</v>
      </c>
      <c r="H15" s="16">
        <v>105000</v>
      </c>
      <c r="I15" s="13"/>
      <c r="J15" s="13"/>
      <c r="K15" s="13">
        <f t="shared" si="0"/>
        <v>78750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>
      <c r="A16" s="2"/>
      <c r="B16" s="6">
        <v>6</v>
      </c>
      <c r="C16" s="169"/>
      <c r="D16" s="8" t="s">
        <v>42</v>
      </c>
      <c r="E16" s="6"/>
      <c r="F16" s="7"/>
      <c r="G16" s="31">
        <v>0.5</v>
      </c>
      <c r="H16" s="16">
        <v>120000</v>
      </c>
      <c r="I16" s="13"/>
      <c r="J16" s="13"/>
      <c r="K16" s="13">
        <f t="shared" si="0"/>
        <v>60000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2"/>
      <c r="B17" s="6">
        <v>7</v>
      </c>
      <c r="C17" s="169"/>
      <c r="D17" s="8" t="s">
        <v>35</v>
      </c>
      <c r="E17" s="6"/>
      <c r="F17" s="7"/>
      <c r="G17" s="11">
        <v>2.2400000000000002</v>
      </c>
      <c r="H17" s="16">
        <v>120000</v>
      </c>
      <c r="I17" s="13"/>
      <c r="J17" s="13"/>
      <c r="K17" s="13">
        <f t="shared" ref="K17:K24" si="1">H17*G17</f>
        <v>268800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4.5" customHeight="1">
      <c r="A18" s="2"/>
      <c r="B18" s="6">
        <v>8</v>
      </c>
      <c r="C18" s="169"/>
      <c r="D18" s="10" t="s">
        <v>36</v>
      </c>
      <c r="E18" s="6"/>
      <c r="F18" s="7"/>
      <c r="G18" s="11">
        <v>2</v>
      </c>
      <c r="H18" s="16">
        <v>115000</v>
      </c>
      <c r="I18" s="13"/>
      <c r="J18" s="13"/>
      <c r="K18" s="13">
        <f t="shared" si="1"/>
        <v>230000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>
      <c r="A19" s="2"/>
      <c r="B19" s="6">
        <v>9</v>
      </c>
      <c r="C19" s="169"/>
      <c r="D19" s="10" t="s">
        <v>37</v>
      </c>
      <c r="E19" s="6"/>
      <c r="F19" s="9"/>
      <c r="G19" s="11">
        <v>1</v>
      </c>
      <c r="H19" s="16">
        <v>115000</v>
      </c>
      <c r="I19" s="13"/>
      <c r="J19" s="13"/>
      <c r="K19" s="13">
        <f t="shared" si="1"/>
        <v>115000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>
      <c r="A20" s="2"/>
      <c r="B20" s="6">
        <v>10</v>
      </c>
      <c r="C20" s="169"/>
      <c r="D20" s="10" t="s">
        <v>38</v>
      </c>
      <c r="E20" s="6"/>
      <c r="F20" s="9"/>
      <c r="G20" s="31">
        <v>0.5</v>
      </c>
      <c r="H20" s="16">
        <v>105000</v>
      </c>
      <c r="I20" s="13"/>
      <c r="J20" s="13"/>
      <c r="K20" s="13">
        <f t="shared" si="1"/>
        <v>52500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2"/>
      <c r="B21" s="6">
        <v>11</v>
      </c>
      <c r="C21" s="169"/>
      <c r="D21" s="10" t="s">
        <v>29</v>
      </c>
      <c r="E21" s="6"/>
      <c r="F21" s="9"/>
      <c r="G21" s="11">
        <v>0.5</v>
      </c>
      <c r="H21" s="16">
        <v>110000</v>
      </c>
      <c r="I21" s="13"/>
      <c r="J21" s="13"/>
      <c r="K21" s="13">
        <f t="shared" si="1"/>
        <v>55000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2"/>
      <c r="B22" s="6">
        <v>12</v>
      </c>
      <c r="C22" s="169"/>
      <c r="D22" s="8" t="s">
        <v>41</v>
      </c>
      <c r="E22" s="6"/>
      <c r="F22" s="9"/>
      <c r="G22" s="31">
        <v>0.5</v>
      </c>
      <c r="H22" s="16">
        <v>110000</v>
      </c>
      <c r="I22" s="13"/>
      <c r="J22" s="13"/>
      <c r="K22" s="13">
        <f t="shared" ref="K22" si="2">H22*G22</f>
        <v>55000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.25" customHeight="1">
      <c r="A23" s="2"/>
      <c r="B23" s="6">
        <v>13</v>
      </c>
      <c r="C23" s="169"/>
      <c r="D23" s="8" t="s">
        <v>39</v>
      </c>
      <c r="E23" s="45" t="s">
        <v>65</v>
      </c>
      <c r="F23" s="9"/>
      <c r="G23" s="11">
        <v>0.5</v>
      </c>
      <c r="H23" s="16">
        <v>100000</v>
      </c>
      <c r="I23" s="13"/>
      <c r="J23" s="13"/>
      <c r="K23" s="13">
        <f t="shared" si="1"/>
        <v>50000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2.5" customHeight="1">
      <c r="A24" s="2"/>
      <c r="B24" s="6">
        <v>14</v>
      </c>
      <c r="C24" s="169"/>
      <c r="D24" s="8" t="s">
        <v>40</v>
      </c>
      <c r="E24" s="6"/>
      <c r="F24" s="9"/>
      <c r="G24" s="31">
        <v>1</v>
      </c>
      <c r="H24" s="16">
        <v>100000</v>
      </c>
      <c r="I24" s="13"/>
      <c r="J24" s="13"/>
      <c r="K24" s="13">
        <f t="shared" si="1"/>
        <v>100000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>
      <c r="A25" s="2" t="s">
        <v>12</v>
      </c>
      <c r="B25" s="17"/>
      <c r="C25" s="17"/>
      <c r="D25" s="33" t="s">
        <v>13</v>
      </c>
      <c r="E25" s="38"/>
      <c r="F25" s="39"/>
      <c r="G25" s="36">
        <f>SUM(G11:G24)</f>
        <v>11.99</v>
      </c>
      <c r="H25" s="36">
        <f>SUM(H11:H24)</f>
        <v>1650000</v>
      </c>
      <c r="I25" s="36"/>
      <c r="J25" s="36"/>
      <c r="K25" s="36">
        <f>SUM(K11:K24)</f>
        <v>1440050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18"/>
      <c r="B26" s="18"/>
      <c r="C26" s="189" t="s">
        <v>61</v>
      </c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26" ht="12.75" customHeight="1">
      <c r="A27" s="18"/>
      <c r="B27" s="18"/>
      <c r="C27" s="18"/>
      <c r="F27" s="19"/>
      <c r="G27" s="19"/>
      <c r="H27" s="21"/>
      <c r="K27" s="22"/>
    </row>
    <row r="28" spans="1:26" ht="21" customHeight="1">
      <c r="A28" s="18"/>
      <c r="B28" s="18"/>
      <c r="C28" s="18"/>
      <c r="D28" s="147" t="s">
        <v>48</v>
      </c>
      <c r="E28" s="147"/>
      <c r="F28" s="57"/>
      <c r="G28" s="147"/>
      <c r="H28" s="136"/>
    </row>
    <row r="29" spans="1:26" ht="12.75" customHeight="1">
      <c r="A29" s="18"/>
      <c r="B29" s="18"/>
      <c r="C29" s="18"/>
      <c r="D29" s="127"/>
      <c r="E29" s="127"/>
      <c r="F29" s="136"/>
      <c r="G29" s="136"/>
      <c r="H29" s="136"/>
      <c r="K29" s="22"/>
    </row>
    <row r="30" spans="1:26" ht="12.75" customHeight="1">
      <c r="A30" s="18"/>
      <c r="B30" s="18"/>
      <c r="C30" s="18"/>
      <c r="F30" s="19"/>
      <c r="G30" s="19"/>
      <c r="H30" s="23"/>
    </row>
    <row r="31" spans="1:26" ht="12.75" customHeight="1">
      <c r="A31" s="18"/>
      <c r="B31" s="18"/>
      <c r="C31" s="18"/>
      <c r="F31" s="19"/>
      <c r="G31" s="19"/>
      <c r="H31" s="19"/>
    </row>
    <row r="32" spans="1:26" ht="12.75" customHeight="1">
      <c r="A32" s="18"/>
      <c r="B32" s="18"/>
      <c r="C32" s="18"/>
      <c r="F32" s="19"/>
      <c r="G32" s="19"/>
      <c r="H32" s="19"/>
    </row>
    <row r="33" spans="1:8" ht="12.75" customHeight="1">
      <c r="A33" s="18"/>
      <c r="B33" s="18"/>
      <c r="C33" s="18"/>
      <c r="F33" s="19"/>
      <c r="G33" s="19"/>
      <c r="H33" s="19"/>
    </row>
    <row r="34" spans="1:8" ht="12.75" customHeight="1">
      <c r="A34" s="18"/>
      <c r="B34" s="18"/>
      <c r="C34" s="18"/>
      <c r="F34" s="19"/>
      <c r="G34" s="19"/>
      <c r="H34" s="19"/>
    </row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10">
    <mergeCell ref="C26:L26"/>
    <mergeCell ref="C8:D8"/>
    <mergeCell ref="C11:C24"/>
    <mergeCell ref="I1:K1"/>
    <mergeCell ref="H2:K2"/>
    <mergeCell ref="B3:F3"/>
    <mergeCell ref="B7:K7"/>
    <mergeCell ref="G3:K3"/>
    <mergeCell ref="D6:H6"/>
    <mergeCell ref="H4:K4"/>
  </mergeCells>
  <pageMargins left="0.7" right="0.7" top="0.75" bottom="0.75" header="0.3" footer="0.3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Նոր Արտամետ</vt:lpstr>
      <vt:lpstr>արգել</vt:lpstr>
      <vt:lpstr>մրգաշեն</vt:lpstr>
      <vt:lpstr>Քանաքեռավան</vt:lpstr>
      <vt:lpstr>Նոր Հաճն 1</vt:lpstr>
      <vt:lpstr>թիվ 1մանկ</vt:lpstr>
      <vt:lpstr>թիվ 2մանկ</vt:lpstr>
      <vt:lpstr>թիվ 3մանկ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2024-04-19T10:56:26Z</dcterms:modified>
</cp:coreProperties>
</file>